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homa\Downloads\"/>
    </mc:Choice>
  </mc:AlternateContent>
  <xr:revisionPtr revIDLastSave="0" documentId="13_ncr:1_{6A7B5902-47B5-440B-BEB7-2F93F4E4B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" sheetId="1" r:id="rId1"/>
    <sheet name="Inputs" sheetId="2" r:id="rId2"/>
    <sheet name="Straight-Line" sheetId="3" r:id="rId3"/>
    <sheet name="Declining Balance" sheetId="4" r:id="rId4"/>
    <sheet name="Units of Production" sheetId="5" r:id="rId5"/>
    <sheet name="Char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 l="1"/>
  <c r="B46" i="5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B6" i="5"/>
  <c r="B7" i="5" s="1"/>
  <c r="B8" i="5" s="1"/>
  <c r="B9" i="5" s="1"/>
  <c r="B10" i="5" s="1"/>
  <c r="B11" i="5" s="1"/>
  <c r="A6" i="5"/>
  <c r="A7" i="5" s="1"/>
  <c r="A8" i="5" s="1"/>
  <c r="A9" i="5" s="1"/>
  <c r="A10" i="5" s="1"/>
  <c r="A11" i="5" s="1"/>
  <c r="B5" i="5"/>
  <c r="A5" i="5"/>
  <c r="B4" i="5"/>
  <c r="H3" i="5"/>
  <c r="B23" i="4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5" i="4"/>
  <c r="B16" i="4" s="1"/>
  <c r="B17" i="4" s="1"/>
  <c r="B18" i="4" s="1"/>
  <c r="B19" i="4" s="1"/>
  <c r="B20" i="4" s="1"/>
  <c r="B21" i="4" s="1"/>
  <c r="B22" i="4" s="1"/>
  <c r="B13" i="4"/>
  <c r="B14" i="4" s="1"/>
  <c r="B6" i="4"/>
  <c r="B7" i="4" s="1"/>
  <c r="B8" i="4" s="1"/>
  <c r="B9" i="4" s="1"/>
  <c r="B10" i="4" s="1"/>
  <c r="B11" i="4" s="1"/>
  <c r="B12" i="4" s="1"/>
  <c r="A5" i="4"/>
  <c r="A6" i="4" s="1"/>
  <c r="E4" i="4"/>
  <c r="C4" i="6" s="1"/>
  <c r="B4" i="4"/>
  <c r="B5" i="4" s="1"/>
  <c r="F99" i="3"/>
  <c r="C99" i="3"/>
  <c r="F98" i="3"/>
  <c r="C98" i="3"/>
  <c r="F97" i="3"/>
  <c r="C97" i="3"/>
  <c r="F96" i="3"/>
  <c r="F95" i="3"/>
  <c r="C95" i="3"/>
  <c r="F94" i="3"/>
  <c r="C94" i="3"/>
  <c r="F93" i="3"/>
  <c r="F92" i="3"/>
  <c r="C92" i="3"/>
  <c r="F91" i="3"/>
  <c r="C91" i="3"/>
  <c r="F90" i="3"/>
  <c r="F89" i="3"/>
  <c r="F88" i="3"/>
  <c r="C88" i="3"/>
  <c r="F87" i="3"/>
  <c r="C87" i="3"/>
  <c r="F86" i="3"/>
  <c r="C86" i="3"/>
  <c r="F85" i="3"/>
  <c r="C85" i="3"/>
  <c r="F84" i="3"/>
  <c r="C84" i="3"/>
  <c r="F83" i="3"/>
  <c r="C83" i="3"/>
  <c r="F82" i="3"/>
  <c r="F81" i="3"/>
  <c r="C81" i="3"/>
  <c r="F80" i="3"/>
  <c r="C80" i="3"/>
  <c r="F79" i="3"/>
  <c r="F78" i="3"/>
  <c r="C78" i="3"/>
  <c r="F77" i="3"/>
  <c r="C77" i="3"/>
  <c r="F76" i="3"/>
  <c r="F75" i="3"/>
  <c r="F74" i="3"/>
  <c r="C74" i="3"/>
  <c r="F73" i="3"/>
  <c r="C73" i="3"/>
  <c r="F72" i="3"/>
  <c r="C72" i="3"/>
  <c r="F71" i="3"/>
  <c r="C71" i="3"/>
  <c r="F70" i="3"/>
  <c r="C70" i="3"/>
  <c r="F69" i="3"/>
  <c r="C69" i="3"/>
  <c r="F68" i="3"/>
  <c r="F67" i="3"/>
  <c r="C67" i="3"/>
  <c r="F66" i="3"/>
  <c r="C66" i="3"/>
  <c r="F65" i="3"/>
  <c r="C64" i="3"/>
  <c r="C63" i="3"/>
  <c r="D63" i="6" s="1"/>
  <c r="C62" i="3"/>
  <c r="D62" i="6" s="1"/>
  <c r="C61" i="3"/>
  <c r="D61" i="6" s="1"/>
  <c r="C59" i="3"/>
  <c r="D59" i="6" s="1"/>
  <c r="C57" i="3"/>
  <c r="D57" i="6" s="1"/>
  <c r="C56" i="3"/>
  <c r="D56" i="6" s="1"/>
  <c r="C55" i="3"/>
  <c r="D55" i="6" s="1"/>
  <c r="C54" i="3"/>
  <c r="D54" i="6" s="1"/>
  <c r="C52" i="3"/>
  <c r="D52" i="6" s="1"/>
  <c r="C50" i="3"/>
  <c r="D50" i="6" s="1"/>
  <c r="C49" i="3"/>
  <c r="D49" i="6" s="1"/>
  <c r="C48" i="3"/>
  <c r="D48" i="6" s="1"/>
  <c r="C47" i="3"/>
  <c r="D47" i="6" s="1"/>
  <c r="C45" i="3"/>
  <c r="D45" i="6" s="1"/>
  <c r="C43" i="3"/>
  <c r="D43" i="6" s="1"/>
  <c r="C42" i="3"/>
  <c r="D42" i="6" s="1"/>
  <c r="C41" i="3"/>
  <c r="D41" i="6" s="1"/>
  <c r="C40" i="3"/>
  <c r="D40" i="6" s="1"/>
  <c r="C38" i="3"/>
  <c r="D38" i="6" s="1"/>
  <c r="C36" i="3"/>
  <c r="D36" i="6" s="1"/>
  <c r="C35" i="3"/>
  <c r="D35" i="6" s="1"/>
  <c r="C34" i="3"/>
  <c r="D34" i="6" s="1"/>
  <c r="C33" i="3"/>
  <c r="D33" i="6" s="1"/>
  <c r="C31" i="3"/>
  <c r="D31" i="6" s="1"/>
  <c r="C29" i="3"/>
  <c r="D29" i="6" s="1"/>
  <c r="C28" i="3"/>
  <c r="D28" i="6" s="1"/>
  <c r="C27" i="3"/>
  <c r="D27" i="6" s="1"/>
  <c r="C26" i="3"/>
  <c r="D26" i="6" s="1"/>
  <c r="C24" i="3"/>
  <c r="D24" i="6" s="1"/>
  <c r="C22" i="3"/>
  <c r="D22" i="6" s="1"/>
  <c r="C21" i="3"/>
  <c r="D21" i="6" s="1"/>
  <c r="C20" i="3"/>
  <c r="D20" i="6" s="1"/>
  <c r="C19" i="3"/>
  <c r="D19" i="6" s="1"/>
  <c r="C17" i="3"/>
  <c r="D17" i="6" s="1"/>
  <c r="C15" i="3"/>
  <c r="D15" i="6" s="1"/>
  <c r="C14" i="3"/>
  <c r="D14" i="6" s="1"/>
  <c r="C13" i="3"/>
  <c r="D13" i="6" s="1"/>
  <c r="C12" i="3"/>
  <c r="D12" i="6" s="1"/>
  <c r="C10" i="3"/>
  <c r="D10" i="6" s="1"/>
  <c r="C8" i="3"/>
  <c r="D8" i="6" s="1"/>
  <c r="C7" i="3"/>
  <c r="D7" i="6" s="1"/>
  <c r="C6" i="3"/>
  <c r="D6" i="6" s="1"/>
  <c r="A6" i="3"/>
  <c r="C5" i="3"/>
  <c r="D5" i="6" s="1"/>
  <c r="A5" i="3"/>
  <c r="A5" i="6" s="1"/>
  <c r="F4" i="3"/>
  <c r="C4" i="3"/>
  <c r="D4" i="6" s="1"/>
  <c r="B4" i="3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" i="2"/>
  <c r="F3" i="4" s="1"/>
  <c r="F6" i="4" l="1"/>
  <c r="A7" i="4"/>
  <c r="F5" i="4"/>
  <c r="A6" i="6"/>
  <c r="A7" i="3"/>
  <c r="F6" i="3"/>
  <c r="F5" i="3"/>
  <c r="C75" i="3"/>
  <c r="C89" i="3"/>
  <c r="C4" i="4"/>
  <c r="D4" i="4" s="1"/>
  <c r="D4" i="5"/>
  <c r="E4" i="5" s="1"/>
  <c r="C32" i="3"/>
  <c r="D32" i="6" s="1"/>
  <c r="C39" i="3"/>
  <c r="D39" i="6" s="1"/>
  <c r="C46" i="3"/>
  <c r="D46" i="6" s="1"/>
  <c r="C53" i="3"/>
  <c r="D53" i="6" s="1"/>
  <c r="C60" i="3"/>
  <c r="D60" i="6" s="1"/>
  <c r="C76" i="3"/>
  <c r="C90" i="3"/>
  <c r="C11" i="3"/>
  <c r="D11" i="6" s="1"/>
  <c r="C18" i="3"/>
  <c r="D18" i="6" s="1"/>
  <c r="C25" i="3"/>
  <c r="D25" i="6" s="1"/>
  <c r="D4" i="3"/>
  <c r="C65" i="3"/>
  <c r="C79" i="3"/>
  <c r="C93" i="3"/>
  <c r="C9" i="3"/>
  <c r="D9" i="6" s="1"/>
  <c r="C16" i="3"/>
  <c r="D16" i="6" s="1"/>
  <c r="C23" i="3"/>
  <c r="D23" i="6" s="1"/>
  <c r="C30" i="3"/>
  <c r="D30" i="6" s="1"/>
  <c r="C37" i="3"/>
  <c r="D37" i="6" s="1"/>
  <c r="C44" i="3"/>
  <c r="D44" i="6" s="1"/>
  <c r="C51" i="3"/>
  <c r="D51" i="6" s="1"/>
  <c r="C58" i="3"/>
  <c r="D58" i="6" s="1"/>
  <c r="C68" i="3"/>
  <c r="C82" i="3"/>
  <c r="C96" i="3"/>
  <c r="D5" i="4" l="1"/>
  <c r="E4" i="3"/>
  <c r="B4" i="6" s="1"/>
  <c r="D5" i="3"/>
  <c r="C5" i="4"/>
  <c r="A7" i="6"/>
  <c r="A8" i="3"/>
  <c r="F7" i="3"/>
  <c r="E5" i="4"/>
  <c r="A8" i="4"/>
  <c r="F7" i="4"/>
  <c r="F4" i="5"/>
  <c r="D5" i="5"/>
  <c r="E5" i="5" s="1"/>
  <c r="F5" i="5" l="1"/>
  <c r="D6" i="5"/>
  <c r="E6" i="5" s="1"/>
  <c r="A9" i="4"/>
  <c r="F8" i="4"/>
  <c r="A8" i="6"/>
  <c r="A9" i="3"/>
  <c r="F8" i="3"/>
  <c r="C5" i="6"/>
  <c r="E6" i="4"/>
  <c r="C6" i="4"/>
  <c r="E5" i="3"/>
  <c r="B5" i="6" s="1"/>
  <c r="D6" i="3"/>
  <c r="D6" i="4"/>
  <c r="F6" i="5" l="1"/>
  <c r="D7" i="5"/>
  <c r="E7" i="5" s="1"/>
  <c r="C6" i="6"/>
  <c r="E7" i="4"/>
  <c r="C7" i="4"/>
  <c r="E6" i="3"/>
  <c r="B6" i="6" s="1"/>
  <c r="D7" i="3"/>
  <c r="D7" i="4"/>
  <c r="A9" i="6"/>
  <c r="A10" i="3"/>
  <c r="F9" i="3"/>
  <c r="A10" i="4"/>
  <c r="F9" i="4"/>
  <c r="F7" i="5" l="1"/>
  <c r="D8" i="5"/>
  <c r="E8" i="5" s="1"/>
  <c r="A11" i="4"/>
  <c r="F10" i="4"/>
  <c r="A10" i="6"/>
  <c r="F10" i="3"/>
  <c r="A11" i="3"/>
  <c r="D8" i="3"/>
  <c r="E7" i="3"/>
  <c r="B7" i="6" s="1"/>
  <c r="C7" i="6"/>
  <c r="C8" i="4"/>
  <c r="D8" i="4" s="1"/>
  <c r="E8" i="4"/>
  <c r="F8" i="5" l="1"/>
  <c r="D9" i="5"/>
  <c r="E9" i="5" s="1"/>
  <c r="C8" i="6"/>
  <c r="E9" i="4"/>
  <c r="C9" i="4"/>
  <c r="D9" i="4" s="1"/>
  <c r="E8" i="3"/>
  <c r="B8" i="6" s="1"/>
  <c r="D9" i="3"/>
  <c r="A11" i="6"/>
  <c r="A12" i="3"/>
  <c r="F11" i="3"/>
  <c r="F11" i="4"/>
  <c r="A12" i="4"/>
  <c r="F9" i="5" l="1"/>
  <c r="D10" i="5"/>
  <c r="E10" i="5" s="1"/>
  <c r="A12" i="6"/>
  <c r="A13" i="3"/>
  <c r="F12" i="3"/>
  <c r="D10" i="3"/>
  <c r="E9" i="3"/>
  <c r="B9" i="6" s="1"/>
  <c r="C9" i="6"/>
  <c r="C10" i="4"/>
  <c r="D10" i="4" s="1"/>
  <c r="E10" i="4"/>
  <c r="F12" i="4"/>
  <c r="A13" i="4"/>
  <c r="F10" i="5" l="1"/>
  <c r="D11" i="5"/>
  <c r="E11" i="5" s="1"/>
  <c r="F13" i="4"/>
  <c r="A14" i="4"/>
  <c r="D11" i="3"/>
  <c r="E10" i="3"/>
  <c r="B10" i="6" s="1"/>
  <c r="C10" i="6"/>
  <c r="E11" i="4"/>
  <c r="C11" i="4"/>
  <c r="D11" i="4" s="1"/>
  <c r="A13" i="6"/>
  <c r="A14" i="3"/>
  <c r="F13" i="3"/>
  <c r="D12" i="4" l="1"/>
  <c r="F11" i="5"/>
  <c r="D12" i="5"/>
  <c r="E12" i="5" s="1"/>
  <c r="C11" i="6"/>
  <c r="E12" i="4"/>
  <c r="C12" i="4"/>
  <c r="E11" i="3"/>
  <c r="B11" i="6" s="1"/>
  <c r="D12" i="3"/>
  <c r="A15" i="4"/>
  <c r="F14" i="4"/>
  <c r="A14" i="6"/>
  <c r="F14" i="3"/>
  <c r="A15" i="3"/>
  <c r="F12" i="5" l="1"/>
  <c r="D13" i="5"/>
  <c r="E13" i="5" s="1"/>
  <c r="A15" i="6"/>
  <c r="A16" i="3"/>
  <c r="F15" i="3"/>
  <c r="A16" i="4"/>
  <c r="F15" i="4"/>
  <c r="D13" i="3"/>
  <c r="E12" i="3"/>
  <c r="B12" i="6" s="1"/>
  <c r="C12" i="6"/>
  <c r="E13" i="4"/>
  <c r="C13" i="4"/>
  <c r="D13" i="4" s="1"/>
  <c r="D14" i="4" l="1"/>
  <c r="F13" i="5"/>
  <c r="D14" i="5"/>
  <c r="E14" i="5" s="1"/>
  <c r="E13" i="3"/>
  <c r="B13" i="6" s="1"/>
  <c r="D14" i="3"/>
  <c r="A17" i="4"/>
  <c r="F16" i="4"/>
  <c r="A16" i="6"/>
  <c r="A17" i="3"/>
  <c r="F16" i="3"/>
  <c r="C13" i="6"/>
  <c r="E14" i="4"/>
  <c r="C14" i="4"/>
  <c r="F14" i="5" l="1"/>
  <c r="D15" i="5"/>
  <c r="E15" i="5" s="1"/>
  <c r="C14" i="6"/>
  <c r="C15" i="4"/>
  <c r="E15" i="4"/>
  <c r="A17" i="6"/>
  <c r="A18" i="3"/>
  <c r="F17" i="3"/>
  <c r="A18" i="4"/>
  <c r="F17" i="4"/>
  <c r="E14" i="3"/>
  <c r="B14" i="6" s="1"/>
  <c r="D15" i="3"/>
  <c r="D15" i="4"/>
  <c r="F15" i="5" l="1"/>
  <c r="D16" i="5"/>
  <c r="E16" i="5" s="1"/>
  <c r="D16" i="3"/>
  <c r="E15" i="3"/>
  <c r="B15" i="6" s="1"/>
  <c r="F18" i="4"/>
  <c r="A19" i="4"/>
  <c r="A18" i="6"/>
  <c r="A19" i="3"/>
  <c r="F18" i="3"/>
  <c r="C15" i="6"/>
  <c r="C16" i="4"/>
  <c r="D16" i="4" s="1"/>
  <c r="E16" i="4"/>
  <c r="F16" i="5" l="1"/>
  <c r="E17" i="5"/>
  <c r="D17" i="5"/>
  <c r="D17" i="3"/>
  <c r="E16" i="3"/>
  <c r="B16" i="6" s="1"/>
  <c r="C16" i="6"/>
  <c r="C17" i="4"/>
  <c r="D17" i="4" s="1"/>
  <c r="E17" i="4"/>
  <c r="A19" i="6"/>
  <c r="F19" i="3"/>
  <c r="A20" i="3"/>
  <c r="F19" i="4"/>
  <c r="A20" i="4"/>
  <c r="D18" i="4" l="1"/>
  <c r="F20" i="4"/>
  <c r="A21" i="4"/>
  <c r="A20" i="6"/>
  <c r="A21" i="3"/>
  <c r="F20" i="3"/>
  <c r="C17" i="6"/>
  <c r="C18" i="4"/>
  <c r="E18" i="4"/>
  <c r="D18" i="3"/>
  <c r="E17" i="3"/>
  <c r="B17" i="6" s="1"/>
  <c r="F17" i="5"/>
  <c r="D18" i="5"/>
  <c r="E18" i="5" s="1"/>
  <c r="E19" i="5" l="1"/>
  <c r="F18" i="5"/>
  <c r="D19" i="5"/>
  <c r="E18" i="3"/>
  <c r="B18" i="6" s="1"/>
  <c r="D19" i="3"/>
  <c r="C18" i="6"/>
  <c r="E19" i="4"/>
  <c r="C19" i="4"/>
  <c r="D19" i="4" s="1"/>
  <c r="A21" i="6"/>
  <c r="A22" i="3"/>
  <c r="F21" i="3"/>
  <c r="A22" i="4"/>
  <c r="F21" i="4"/>
  <c r="E20" i="5" l="1"/>
  <c r="F19" i="5"/>
  <c r="D20" i="5"/>
  <c r="F22" i="4"/>
  <c r="A23" i="4"/>
  <c r="A22" i="6"/>
  <c r="A23" i="3"/>
  <c r="F22" i="3"/>
  <c r="C19" i="6"/>
  <c r="C20" i="4"/>
  <c r="D20" i="4" s="1"/>
  <c r="E20" i="4"/>
  <c r="D20" i="3"/>
  <c r="E19" i="3"/>
  <c r="B19" i="6" s="1"/>
  <c r="E20" i="3" l="1"/>
  <c r="B20" i="6" s="1"/>
  <c r="D21" i="3"/>
  <c r="E21" i="4"/>
  <c r="C20" i="6"/>
  <c r="C21" i="4"/>
  <c r="D21" i="4" s="1"/>
  <c r="A23" i="6"/>
  <c r="F23" i="3"/>
  <c r="A24" i="3"/>
  <c r="A24" i="4"/>
  <c r="F23" i="4"/>
  <c r="F20" i="5"/>
  <c r="D21" i="5"/>
  <c r="E21" i="5" s="1"/>
  <c r="F21" i="5" l="1"/>
  <c r="D22" i="5"/>
  <c r="E22" i="5" s="1"/>
  <c r="A25" i="4"/>
  <c r="F24" i="4"/>
  <c r="A24" i="6"/>
  <c r="A25" i="3"/>
  <c r="F24" i="3"/>
  <c r="C21" i="6"/>
  <c r="C22" i="4"/>
  <c r="D22" i="4" s="1"/>
  <c r="E22" i="4"/>
  <c r="D22" i="3"/>
  <c r="E21" i="3"/>
  <c r="B21" i="6" s="1"/>
  <c r="F22" i="5" l="1"/>
  <c r="D23" i="5"/>
  <c r="E23" i="5" s="1"/>
  <c r="D23" i="3"/>
  <c r="E22" i="3"/>
  <c r="B22" i="6" s="1"/>
  <c r="C22" i="6"/>
  <c r="E23" i="4"/>
  <c r="C23" i="4"/>
  <c r="D23" i="4" s="1"/>
  <c r="A25" i="6"/>
  <c r="A26" i="3"/>
  <c r="F25" i="3"/>
  <c r="A26" i="4"/>
  <c r="F25" i="4"/>
  <c r="F23" i="5" l="1"/>
  <c r="D24" i="5"/>
  <c r="E24" i="5" s="1"/>
  <c r="F26" i="4"/>
  <c r="A27" i="4"/>
  <c r="A26" i="6"/>
  <c r="A27" i="3"/>
  <c r="F26" i="3"/>
  <c r="C23" i="6"/>
  <c r="E24" i="4"/>
  <c r="C24" i="4"/>
  <c r="D24" i="4" s="1"/>
  <c r="E23" i="3"/>
  <c r="B23" i="6" s="1"/>
  <c r="D24" i="3"/>
  <c r="F24" i="5" l="1"/>
  <c r="D25" i="5"/>
  <c r="E25" i="5" s="1"/>
  <c r="D25" i="3"/>
  <c r="E24" i="3"/>
  <c r="B24" i="6" s="1"/>
  <c r="C24" i="6"/>
  <c r="C25" i="4"/>
  <c r="D25" i="4" s="1"/>
  <c r="E25" i="4"/>
  <c r="A27" i="6"/>
  <c r="A28" i="3"/>
  <c r="F27" i="3"/>
  <c r="F27" i="4"/>
  <c r="A28" i="4"/>
  <c r="D26" i="5" l="1"/>
  <c r="E26" i="5" s="1"/>
  <c r="F25" i="5"/>
  <c r="A29" i="4"/>
  <c r="F28" i="4"/>
  <c r="C26" i="4"/>
  <c r="D26" i="4" s="1"/>
  <c r="C25" i="6"/>
  <c r="E26" i="4"/>
  <c r="A28" i="6"/>
  <c r="F28" i="3"/>
  <c r="A29" i="3"/>
  <c r="E25" i="3"/>
  <c r="B25" i="6" s="1"/>
  <c r="D26" i="3"/>
  <c r="D27" i="4" l="1"/>
  <c r="F26" i="5"/>
  <c r="D27" i="5"/>
  <c r="E27" i="5" s="1"/>
  <c r="E26" i="3"/>
  <c r="B26" i="6" s="1"/>
  <c r="D27" i="3"/>
  <c r="A29" i="6"/>
  <c r="A30" i="3"/>
  <c r="F29" i="3"/>
  <c r="C26" i="6"/>
  <c r="E27" i="4"/>
  <c r="C27" i="4"/>
  <c r="A30" i="4"/>
  <c r="F29" i="4"/>
  <c r="F27" i="5" l="1"/>
  <c r="E28" i="5"/>
  <c r="D28" i="5"/>
  <c r="A31" i="4"/>
  <c r="F30" i="4"/>
  <c r="E28" i="4"/>
  <c r="C27" i="6"/>
  <c r="C28" i="4"/>
  <c r="D28" i="4" s="1"/>
  <c r="A30" i="6"/>
  <c r="F30" i="3"/>
  <c r="A31" i="3"/>
  <c r="E27" i="3"/>
  <c r="B27" i="6" s="1"/>
  <c r="D28" i="3"/>
  <c r="D29" i="4" l="1"/>
  <c r="D29" i="3"/>
  <c r="E28" i="3"/>
  <c r="B28" i="6" s="1"/>
  <c r="A31" i="6"/>
  <c r="A32" i="3"/>
  <c r="F31" i="3"/>
  <c r="C28" i="6"/>
  <c r="E29" i="4"/>
  <c r="C29" i="4"/>
  <c r="F31" i="4"/>
  <c r="A32" i="4"/>
  <c r="F28" i="5"/>
  <c r="D29" i="5"/>
  <c r="E29" i="5" s="1"/>
  <c r="E30" i="5" l="1"/>
  <c r="F29" i="5"/>
  <c r="D30" i="5"/>
  <c r="D30" i="3"/>
  <c r="E29" i="3"/>
  <c r="B29" i="6" s="1"/>
  <c r="A33" i="4"/>
  <c r="F32" i="4"/>
  <c r="C29" i="6"/>
  <c r="C30" i="4"/>
  <c r="E30" i="4"/>
  <c r="A32" i="6"/>
  <c r="F32" i="3"/>
  <c r="A33" i="3"/>
  <c r="D30" i="4"/>
  <c r="A33" i="6" l="1"/>
  <c r="A34" i="3"/>
  <c r="F33" i="3"/>
  <c r="C30" i="6"/>
  <c r="C31" i="4"/>
  <c r="D31" i="4" s="1"/>
  <c r="E31" i="4"/>
  <c r="F33" i="4"/>
  <c r="A34" i="4"/>
  <c r="D31" i="3"/>
  <c r="E30" i="3"/>
  <c r="B30" i="6" s="1"/>
  <c r="F30" i="5"/>
  <c r="D31" i="5"/>
  <c r="E31" i="5"/>
  <c r="F31" i="5" l="1"/>
  <c r="D32" i="5"/>
  <c r="E32" i="5" s="1"/>
  <c r="D32" i="3"/>
  <c r="E31" i="3"/>
  <c r="B31" i="6" s="1"/>
  <c r="F34" i="4"/>
  <c r="A35" i="4"/>
  <c r="C31" i="6"/>
  <c r="E32" i="4"/>
  <c r="C32" i="4"/>
  <c r="D32" i="4" s="1"/>
  <c r="A34" i="6"/>
  <c r="A35" i="3"/>
  <c r="F34" i="3"/>
  <c r="F32" i="5" l="1"/>
  <c r="D33" i="5"/>
  <c r="E33" i="5" s="1"/>
  <c r="C33" i="4"/>
  <c r="D33" i="4" s="1"/>
  <c r="C32" i="6"/>
  <c r="E33" i="4"/>
  <c r="A35" i="6"/>
  <c r="A36" i="3"/>
  <c r="F35" i="3"/>
  <c r="F35" i="4"/>
  <c r="A36" i="4"/>
  <c r="E32" i="3"/>
  <c r="B32" i="6" s="1"/>
  <c r="D33" i="3"/>
  <c r="F33" i="5" l="1"/>
  <c r="D34" i="5"/>
  <c r="E34" i="5" s="1"/>
  <c r="D34" i="3"/>
  <c r="E33" i="3"/>
  <c r="B33" i="6" s="1"/>
  <c r="A37" i="4"/>
  <c r="F36" i="4"/>
  <c r="A36" i="6"/>
  <c r="A37" i="3"/>
  <c r="F36" i="3"/>
  <c r="C33" i="6"/>
  <c r="E34" i="4"/>
  <c r="C34" i="4"/>
  <c r="D34" i="4" s="1"/>
  <c r="F34" i="5" l="1"/>
  <c r="E35" i="5"/>
  <c r="D35" i="5"/>
  <c r="E35" i="4"/>
  <c r="C34" i="6"/>
  <c r="C35" i="4"/>
  <c r="D35" i="4" s="1"/>
  <c r="A37" i="6"/>
  <c r="F37" i="3"/>
  <c r="A38" i="3"/>
  <c r="A38" i="4"/>
  <c r="F37" i="4"/>
  <c r="E34" i="3"/>
  <c r="B34" i="6" s="1"/>
  <c r="D35" i="3"/>
  <c r="D36" i="4" l="1"/>
  <c r="E35" i="3"/>
  <c r="B35" i="6" s="1"/>
  <c r="D36" i="3"/>
  <c r="F38" i="4"/>
  <c r="A39" i="4"/>
  <c r="A38" i="6"/>
  <c r="F38" i="3"/>
  <c r="A39" i="3"/>
  <c r="C35" i="6"/>
  <c r="C36" i="4"/>
  <c r="E36" i="4"/>
  <c r="F35" i="5"/>
  <c r="D36" i="5"/>
  <c r="E36" i="5" s="1"/>
  <c r="F36" i="5" l="1"/>
  <c r="D37" i="5"/>
  <c r="E37" i="5" s="1"/>
  <c r="C36" i="6"/>
  <c r="E37" i="4"/>
  <c r="C37" i="4"/>
  <c r="A39" i="6"/>
  <c r="F39" i="3"/>
  <c r="A40" i="3"/>
  <c r="F39" i="4"/>
  <c r="A40" i="4"/>
  <c r="D37" i="3"/>
  <c r="E36" i="3"/>
  <c r="B36" i="6" s="1"/>
  <c r="D37" i="4"/>
  <c r="E38" i="5" l="1"/>
  <c r="F37" i="5"/>
  <c r="D38" i="5"/>
  <c r="D38" i="3"/>
  <c r="E37" i="3"/>
  <c r="B37" i="6" s="1"/>
  <c r="F40" i="4"/>
  <c r="A41" i="4"/>
  <c r="A40" i="6"/>
  <c r="A41" i="3"/>
  <c r="F40" i="3"/>
  <c r="C37" i="6"/>
  <c r="E38" i="4"/>
  <c r="C38" i="4"/>
  <c r="D38" i="4" s="1"/>
  <c r="C38" i="6" l="1"/>
  <c r="C39" i="4"/>
  <c r="D39" i="4" s="1"/>
  <c r="E39" i="4"/>
  <c r="A41" i="6"/>
  <c r="A42" i="3"/>
  <c r="F41" i="3"/>
  <c r="A42" i="4"/>
  <c r="F41" i="4"/>
  <c r="D39" i="3"/>
  <c r="E38" i="3"/>
  <c r="B38" i="6" s="1"/>
  <c r="F38" i="5"/>
  <c r="D39" i="5"/>
  <c r="E39" i="5" s="1"/>
  <c r="F39" i="5" l="1"/>
  <c r="D40" i="5"/>
  <c r="E40" i="5" s="1"/>
  <c r="E39" i="3"/>
  <c r="B39" i="6" s="1"/>
  <c r="D40" i="3"/>
  <c r="A43" i="4"/>
  <c r="F42" i="4"/>
  <c r="A42" i="6"/>
  <c r="F42" i="3"/>
  <c r="A43" i="3"/>
  <c r="C40" i="4"/>
  <c r="D40" i="4" s="1"/>
  <c r="C39" i="6"/>
  <c r="E40" i="4"/>
  <c r="F40" i="5" l="1"/>
  <c r="E41" i="5"/>
  <c r="D41" i="5"/>
  <c r="C40" i="6"/>
  <c r="C41" i="4"/>
  <c r="D41" i="4" s="1"/>
  <c r="E41" i="4"/>
  <c r="A43" i="6"/>
  <c r="A44" i="3"/>
  <c r="F43" i="3"/>
  <c r="A44" i="4"/>
  <c r="F43" i="4"/>
  <c r="E40" i="3"/>
  <c r="B40" i="6" s="1"/>
  <c r="D41" i="3"/>
  <c r="A45" i="4" l="1"/>
  <c r="F44" i="4"/>
  <c r="A44" i="6"/>
  <c r="F44" i="3"/>
  <c r="A45" i="3"/>
  <c r="E42" i="4"/>
  <c r="C41" i="6"/>
  <c r="C42" i="4"/>
  <c r="D42" i="4" s="1"/>
  <c r="E41" i="3"/>
  <c r="B41" i="6" s="1"/>
  <c r="D42" i="3"/>
  <c r="F41" i="5"/>
  <c r="D42" i="5"/>
  <c r="E42" i="5" s="1"/>
  <c r="F42" i="5" l="1"/>
  <c r="D43" i="5"/>
  <c r="E43" i="5" s="1"/>
  <c r="C42" i="6"/>
  <c r="E43" i="4"/>
  <c r="C43" i="4"/>
  <c r="D43" i="4" s="1"/>
  <c r="A45" i="6"/>
  <c r="A46" i="3"/>
  <c r="F45" i="3"/>
  <c r="F45" i="4"/>
  <c r="A46" i="4"/>
  <c r="D43" i="3"/>
  <c r="E42" i="3"/>
  <c r="B42" i="6" s="1"/>
  <c r="F43" i="5" l="1"/>
  <c r="D44" i="5"/>
  <c r="E44" i="5" s="1"/>
  <c r="F46" i="4"/>
  <c r="A47" i="4"/>
  <c r="A46" i="6"/>
  <c r="F46" i="3"/>
  <c r="A47" i="3"/>
  <c r="D44" i="3"/>
  <c r="E43" i="3"/>
  <c r="B43" i="6" s="1"/>
  <c r="C43" i="6"/>
  <c r="C44" i="4"/>
  <c r="D44" i="4" s="1"/>
  <c r="E44" i="4"/>
  <c r="F44" i="5" l="1"/>
  <c r="E45" i="5"/>
  <c r="D45" i="5"/>
  <c r="C44" i="6"/>
  <c r="C45" i="4"/>
  <c r="D45" i="4" s="1"/>
  <c r="E45" i="4"/>
  <c r="E44" i="3"/>
  <c r="B44" i="6" s="1"/>
  <c r="D45" i="3"/>
  <c r="A47" i="6"/>
  <c r="A48" i="3"/>
  <c r="F47" i="3"/>
  <c r="F47" i="4"/>
  <c r="A48" i="4"/>
  <c r="D46" i="4" l="1"/>
  <c r="A48" i="6"/>
  <c r="A49" i="3"/>
  <c r="F48" i="3"/>
  <c r="D46" i="3"/>
  <c r="E45" i="3"/>
  <c r="B45" i="6" s="1"/>
  <c r="C45" i="6"/>
  <c r="E46" i="4"/>
  <c r="C46" i="4"/>
  <c r="F45" i="5"/>
  <c r="D46" i="5"/>
  <c r="E46" i="5" s="1"/>
  <c r="A49" i="4"/>
  <c r="F48" i="4"/>
  <c r="F46" i="5" l="1"/>
  <c r="D47" i="5"/>
  <c r="E47" i="5" s="1"/>
  <c r="A49" i="6"/>
  <c r="A50" i="3"/>
  <c r="F49" i="3"/>
  <c r="A50" i="4"/>
  <c r="F49" i="4"/>
  <c r="C47" i="4"/>
  <c r="D47" i="4" s="1"/>
  <c r="C46" i="6"/>
  <c r="E47" i="4"/>
  <c r="E46" i="3"/>
  <c r="B46" i="6" s="1"/>
  <c r="D47" i="3"/>
  <c r="F47" i="5" l="1"/>
  <c r="E48" i="5"/>
  <c r="D48" i="5"/>
  <c r="C47" i="6"/>
  <c r="E48" i="4"/>
  <c r="C48" i="4"/>
  <c r="D48" i="4" s="1"/>
  <c r="A50" i="6"/>
  <c r="A51" i="3"/>
  <c r="F50" i="3"/>
  <c r="F50" i="4"/>
  <c r="A51" i="4"/>
  <c r="D48" i="3"/>
  <c r="E47" i="3"/>
  <c r="B47" i="6" s="1"/>
  <c r="E48" i="3" l="1"/>
  <c r="B48" i="6" s="1"/>
  <c r="D49" i="3"/>
  <c r="A52" i="4"/>
  <c r="F51" i="4"/>
  <c r="A51" i="6"/>
  <c r="A52" i="3"/>
  <c r="F51" i="3"/>
  <c r="F48" i="5"/>
  <c r="D49" i="5"/>
  <c r="E49" i="5" s="1"/>
  <c r="E49" i="4"/>
  <c r="C48" i="6"/>
  <c r="C49" i="4"/>
  <c r="D49" i="4" s="1"/>
  <c r="F49" i="5" l="1"/>
  <c r="D50" i="5"/>
  <c r="E50" i="5" s="1"/>
  <c r="A52" i="6"/>
  <c r="A53" i="3"/>
  <c r="F52" i="3"/>
  <c r="C49" i="6"/>
  <c r="E50" i="4"/>
  <c r="C50" i="4"/>
  <c r="D50" i="4" s="1"/>
  <c r="E49" i="3"/>
  <c r="B49" i="6" s="1"/>
  <c r="D50" i="3"/>
  <c r="F52" i="4"/>
  <c r="A53" i="4"/>
  <c r="F50" i="5" l="1"/>
  <c r="D51" i="5"/>
  <c r="E51" i="5" s="1"/>
  <c r="E50" i="3"/>
  <c r="B50" i="6" s="1"/>
  <c r="D51" i="3"/>
  <c r="F53" i="4"/>
  <c r="A54" i="4"/>
  <c r="C50" i="6"/>
  <c r="E51" i="4"/>
  <c r="C51" i="4"/>
  <c r="D51" i="4" s="1"/>
  <c r="A53" i="6"/>
  <c r="A54" i="3"/>
  <c r="F53" i="3"/>
  <c r="E52" i="5" l="1"/>
  <c r="F51" i="5"/>
  <c r="D52" i="5"/>
  <c r="A54" i="6"/>
  <c r="F54" i="3"/>
  <c r="A55" i="3"/>
  <c r="C51" i="6"/>
  <c r="E52" i="4"/>
  <c r="C52" i="4"/>
  <c r="D52" i="4" s="1"/>
  <c r="F54" i="4"/>
  <c r="A55" i="4"/>
  <c r="D52" i="3"/>
  <c r="E51" i="3"/>
  <c r="B51" i="6" s="1"/>
  <c r="A55" i="6" l="1"/>
  <c r="A56" i="3"/>
  <c r="F55" i="3"/>
  <c r="D53" i="3"/>
  <c r="E52" i="3"/>
  <c r="B52" i="6" s="1"/>
  <c r="A56" i="4"/>
  <c r="F55" i="4"/>
  <c r="C52" i="6"/>
  <c r="E53" i="4"/>
  <c r="C53" i="4"/>
  <c r="D53" i="4" s="1"/>
  <c r="D53" i="5"/>
  <c r="E53" i="5" s="1"/>
  <c r="F52" i="5"/>
  <c r="F53" i="5" l="1"/>
  <c r="D54" i="5"/>
  <c r="E54" i="5" s="1"/>
  <c r="C54" i="4"/>
  <c r="D54" i="4" s="1"/>
  <c r="C53" i="6"/>
  <c r="E54" i="4"/>
  <c r="A57" i="4"/>
  <c r="F56" i="4"/>
  <c r="E53" i="3"/>
  <c r="B53" i="6" s="1"/>
  <c r="D54" i="3"/>
  <c r="A56" i="6"/>
  <c r="A57" i="3"/>
  <c r="F56" i="3"/>
  <c r="F54" i="5" l="1"/>
  <c r="D55" i="5"/>
  <c r="E55" i="5" s="1"/>
  <c r="F57" i="4"/>
  <c r="A58" i="4"/>
  <c r="A57" i="6"/>
  <c r="A58" i="3"/>
  <c r="F57" i="3"/>
  <c r="D55" i="3"/>
  <c r="E54" i="3"/>
  <c r="B54" i="6" s="1"/>
  <c r="C54" i="6"/>
  <c r="C55" i="4"/>
  <c r="D55" i="4" s="1"/>
  <c r="E55" i="4"/>
  <c r="E56" i="5" l="1"/>
  <c r="D56" i="5"/>
  <c r="F55" i="5"/>
  <c r="E55" i="3"/>
  <c r="B55" i="6" s="1"/>
  <c r="D56" i="3"/>
  <c r="A59" i="4"/>
  <c r="F58" i="4"/>
  <c r="E56" i="4"/>
  <c r="C55" i="6"/>
  <c r="C56" i="4"/>
  <c r="D56" i="4" s="1"/>
  <c r="A58" i="6"/>
  <c r="A59" i="3"/>
  <c r="F58" i="3"/>
  <c r="C56" i="6" l="1"/>
  <c r="E57" i="4"/>
  <c r="C57" i="4"/>
  <c r="D57" i="4" s="1"/>
  <c r="A60" i="4"/>
  <c r="F59" i="4"/>
  <c r="E56" i="3"/>
  <c r="B56" i="6" s="1"/>
  <c r="D57" i="3"/>
  <c r="A59" i="6"/>
  <c r="F59" i="3"/>
  <c r="A60" i="3"/>
  <c r="D57" i="5"/>
  <c r="E57" i="5" s="1"/>
  <c r="F56" i="5"/>
  <c r="E58" i="5" l="1"/>
  <c r="F57" i="5"/>
  <c r="D58" i="5"/>
  <c r="A60" i="6"/>
  <c r="A61" i="3"/>
  <c r="F60" i="3"/>
  <c r="D58" i="3"/>
  <c r="E57" i="3"/>
  <c r="B57" i="6" s="1"/>
  <c r="F60" i="4"/>
  <c r="A61" i="4"/>
  <c r="C57" i="6"/>
  <c r="C58" i="4"/>
  <c r="D58" i="4" s="1"/>
  <c r="E58" i="4"/>
  <c r="D59" i="4" l="1"/>
  <c r="C58" i="6"/>
  <c r="C59" i="4"/>
  <c r="E59" i="4"/>
  <c r="F61" i="4"/>
  <c r="A62" i="4"/>
  <c r="D59" i="3"/>
  <c r="E58" i="3"/>
  <c r="B58" i="6" s="1"/>
  <c r="A61" i="6"/>
  <c r="F61" i="3"/>
  <c r="A62" i="3"/>
  <c r="F58" i="5"/>
  <c r="D59" i="5"/>
  <c r="E59" i="5" s="1"/>
  <c r="F59" i="5" l="1"/>
  <c r="D60" i="5"/>
  <c r="E60" i="5" s="1"/>
  <c r="A63" i="4"/>
  <c r="F62" i="4"/>
  <c r="A62" i="6"/>
  <c r="A63" i="3"/>
  <c r="F62" i="3"/>
  <c r="D60" i="3"/>
  <c r="E59" i="3"/>
  <c r="B59" i="6" s="1"/>
  <c r="C59" i="6"/>
  <c r="C60" i="4"/>
  <c r="D60" i="4" s="1"/>
  <c r="E60" i="4"/>
  <c r="F60" i="5" l="1"/>
  <c r="D61" i="5"/>
  <c r="E61" i="5" s="1"/>
  <c r="C61" i="4"/>
  <c r="D61" i="4" s="1"/>
  <c r="C60" i="6"/>
  <c r="E61" i="4"/>
  <c r="E60" i="3"/>
  <c r="B60" i="6" s="1"/>
  <c r="D61" i="3"/>
  <c r="A63" i="6"/>
  <c r="A64" i="3"/>
  <c r="F64" i="3" s="1"/>
  <c r="F63" i="3"/>
  <c r="A64" i="4"/>
  <c r="F63" i="4"/>
  <c r="D62" i="4" l="1"/>
  <c r="E62" i="5"/>
  <c r="F61" i="5"/>
  <c r="D62" i="5"/>
  <c r="F64" i="4"/>
  <c r="A65" i="4"/>
  <c r="D62" i="3"/>
  <c r="E61" i="3"/>
  <c r="B61" i="6" s="1"/>
  <c r="C61" i="6"/>
  <c r="E62" i="4"/>
  <c r="C62" i="4"/>
  <c r="D63" i="5" l="1"/>
  <c r="E63" i="5"/>
  <c r="F62" i="5"/>
  <c r="E63" i="4"/>
  <c r="C62" i="6"/>
  <c r="C63" i="4"/>
  <c r="D63" i="4" s="1"/>
  <c r="E62" i="3"/>
  <c r="B62" i="6" s="1"/>
  <c r="D63" i="3"/>
  <c r="A66" i="4"/>
  <c r="F65" i="4"/>
  <c r="A67" i="4" l="1"/>
  <c r="F66" i="4"/>
  <c r="D64" i="3"/>
  <c r="E63" i="3"/>
  <c r="B63" i="6" s="1"/>
  <c r="C63" i="6"/>
  <c r="E64" i="4"/>
  <c r="C64" i="4"/>
  <c r="D64" i="4" s="1"/>
  <c r="F63" i="5"/>
  <c r="D64" i="5"/>
  <c r="E64" i="5" s="1"/>
  <c r="E65" i="5" l="1"/>
  <c r="F64" i="5"/>
  <c r="D65" i="5"/>
  <c r="E65" i="4"/>
  <c r="C65" i="4"/>
  <c r="D65" i="4" s="1"/>
  <c r="D65" i="3"/>
  <c r="E64" i="3"/>
  <c r="A68" i="4"/>
  <c r="F67" i="4"/>
  <c r="E65" i="3" l="1"/>
  <c r="D66" i="3"/>
  <c r="E66" i="4"/>
  <c r="C66" i="4"/>
  <c r="D66" i="4" s="1"/>
  <c r="F68" i="4"/>
  <c r="A69" i="4"/>
  <c r="F65" i="5"/>
  <c r="D66" i="5"/>
  <c r="E66" i="5" s="1"/>
  <c r="F66" i="5" l="1"/>
  <c r="D67" i="5"/>
  <c r="E67" i="5" s="1"/>
  <c r="E67" i="4"/>
  <c r="C67" i="4"/>
  <c r="D67" i="4" s="1"/>
  <c r="F69" i="4"/>
  <c r="A70" i="4"/>
  <c r="E66" i="3"/>
  <c r="D67" i="3"/>
  <c r="F67" i="5" l="1"/>
  <c r="D68" i="5"/>
  <c r="E68" i="5" s="1"/>
  <c r="E67" i="3"/>
  <c r="D68" i="3"/>
  <c r="A71" i="4"/>
  <c r="F70" i="4"/>
  <c r="C68" i="4"/>
  <c r="D68" i="4" s="1"/>
  <c r="E68" i="4"/>
  <c r="E69" i="5" l="1"/>
  <c r="F68" i="5"/>
  <c r="D69" i="5"/>
  <c r="C69" i="4"/>
  <c r="D69" i="4" s="1"/>
  <c r="E69" i="4"/>
  <c r="F71" i="4"/>
  <c r="A72" i="4"/>
  <c r="D69" i="3"/>
  <c r="E68" i="3"/>
  <c r="D70" i="4" l="1"/>
  <c r="E70" i="4"/>
  <c r="C70" i="4"/>
  <c r="E69" i="3"/>
  <c r="D70" i="3"/>
  <c r="A73" i="4"/>
  <c r="F72" i="4"/>
  <c r="F69" i="5"/>
  <c r="D70" i="5"/>
  <c r="E70" i="5" s="1"/>
  <c r="D71" i="5" l="1"/>
  <c r="E71" i="5"/>
  <c r="F70" i="5"/>
  <c r="A74" i="4"/>
  <c r="F73" i="4"/>
  <c r="E70" i="3"/>
  <c r="D71" i="3"/>
  <c r="C71" i="4"/>
  <c r="D71" i="4" s="1"/>
  <c r="E71" i="4"/>
  <c r="E72" i="4" l="1"/>
  <c r="C72" i="4"/>
  <c r="D72" i="4" s="1"/>
  <c r="A75" i="4"/>
  <c r="F74" i="4"/>
  <c r="D72" i="3"/>
  <c r="E71" i="3"/>
  <c r="D72" i="5"/>
  <c r="E72" i="5" s="1"/>
  <c r="F71" i="5"/>
  <c r="F72" i="5" l="1"/>
  <c r="D73" i="5"/>
  <c r="E73" i="5" s="1"/>
  <c r="D73" i="3"/>
  <c r="E72" i="3"/>
  <c r="F75" i="4"/>
  <c r="A76" i="4"/>
  <c r="E73" i="4"/>
  <c r="C73" i="4"/>
  <c r="D73" i="4" s="1"/>
  <c r="F73" i="5" l="1"/>
  <c r="D74" i="5"/>
  <c r="E74" i="5" s="1"/>
  <c r="F76" i="4"/>
  <c r="A77" i="4"/>
  <c r="E74" i="4"/>
  <c r="C74" i="4"/>
  <c r="D74" i="4" s="1"/>
  <c r="E73" i="3"/>
  <c r="D74" i="3"/>
  <c r="F74" i="5" l="1"/>
  <c r="D75" i="5"/>
  <c r="E75" i="5" s="1"/>
  <c r="D75" i="3"/>
  <c r="E74" i="3"/>
  <c r="C75" i="4"/>
  <c r="D75" i="4" s="1"/>
  <c r="E75" i="4"/>
  <c r="A78" i="4"/>
  <c r="F77" i="4"/>
  <c r="F75" i="5" l="1"/>
  <c r="D76" i="5"/>
  <c r="E76" i="5" s="1"/>
  <c r="A79" i="4"/>
  <c r="F78" i="4"/>
  <c r="E76" i="4"/>
  <c r="C76" i="4"/>
  <c r="D76" i="4" s="1"/>
  <c r="D76" i="3"/>
  <c r="E75" i="3"/>
  <c r="E77" i="5" l="1"/>
  <c r="F76" i="5"/>
  <c r="D77" i="5"/>
  <c r="E77" i="4"/>
  <c r="C77" i="4"/>
  <c r="D77" i="4" s="1"/>
  <c r="E76" i="3"/>
  <c r="D77" i="3"/>
  <c r="A80" i="4"/>
  <c r="F79" i="4"/>
  <c r="D78" i="4" l="1"/>
  <c r="F80" i="4"/>
  <c r="A81" i="4"/>
  <c r="D78" i="3"/>
  <c r="E77" i="3"/>
  <c r="E78" i="4"/>
  <c r="C78" i="4"/>
  <c r="F77" i="5"/>
  <c r="D78" i="5"/>
  <c r="E78" i="5" s="1"/>
  <c r="D79" i="5" l="1"/>
  <c r="E79" i="5" s="1"/>
  <c r="F78" i="5"/>
  <c r="C79" i="4"/>
  <c r="D79" i="4" s="1"/>
  <c r="E79" i="4"/>
  <c r="D79" i="3"/>
  <c r="E78" i="3"/>
  <c r="A82" i="4"/>
  <c r="F81" i="4"/>
  <c r="E80" i="5" l="1"/>
  <c r="F79" i="5"/>
  <c r="D80" i="5"/>
  <c r="F82" i="4"/>
  <c r="A83" i="4"/>
  <c r="D80" i="3"/>
  <c r="E79" i="3"/>
  <c r="E80" i="4"/>
  <c r="C80" i="4"/>
  <c r="D80" i="4" s="1"/>
  <c r="D81" i="4" l="1"/>
  <c r="E80" i="3"/>
  <c r="D81" i="3"/>
  <c r="F83" i="4"/>
  <c r="A84" i="4"/>
  <c r="E81" i="4"/>
  <c r="C81" i="4"/>
  <c r="F80" i="5"/>
  <c r="D81" i="5"/>
  <c r="E81" i="5" s="1"/>
  <c r="F81" i="5" l="1"/>
  <c r="D82" i="5"/>
  <c r="E82" i="5" s="1"/>
  <c r="C82" i="4"/>
  <c r="D82" i="4" s="1"/>
  <c r="E82" i="4"/>
  <c r="F84" i="4"/>
  <c r="A85" i="4"/>
  <c r="E81" i="3"/>
  <c r="D82" i="3"/>
  <c r="F82" i="5" l="1"/>
  <c r="D83" i="5"/>
  <c r="E83" i="5" s="1"/>
  <c r="C83" i="4"/>
  <c r="D83" i="4" s="1"/>
  <c r="E83" i="4"/>
  <c r="D83" i="3"/>
  <c r="E82" i="3"/>
  <c r="A86" i="4"/>
  <c r="F85" i="4"/>
  <c r="F83" i="5" l="1"/>
  <c r="D84" i="5"/>
  <c r="E84" i="5" s="1"/>
  <c r="A87" i="4"/>
  <c r="F86" i="4"/>
  <c r="D84" i="3"/>
  <c r="E83" i="3"/>
  <c r="E84" i="4"/>
  <c r="C84" i="4"/>
  <c r="D84" i="4" s="1"/>
  <c r="D85" i="4" l="1"/>
  <c r="F84" i="5"/>
  <c r="D85" i="5"/>
  <c r="E85" i="5" s="1"/>
  <c r="E85" i="4"/>
  <c r="C85" i="4"/>
  <c r="E84" i="3"/>
  <c r="D85" i="3"/>
  <c r="F87" i="4"/>
  <c r="A88" i="4"/>
  <c r="E86" i="5" l="1"/>
  <c r="F85" i="5"/>
  <c r="D86" i="5"/>
  <c r="F88" i="4"/>
  <c r="A89" i="4"/>
  <c r="D86" i="3"/>
  <c r="E85" i="3"/>
  <c r="E86" i="4"/>
  <c r="C86" i="4"/>
  <c r="D86" i="4"/>
  <c r="E87" i="4" l="1"/>
  <c r="C87" i="4"/>
  <c r="D87" i="4" s="1"/>
  <c r="D87" i="3"/>
  <c r="E86" i="3"/>
  <c r="F89" i="4"/>
  <c r="A90" i="4"/>
  <c r="F86" i="5"/>
  <c r="D87" i="5"/>
  <c r="E87" i="5" s="1"/>
  <c r="F87" i="5" l="1"/>
  <c r="D88" i="5"/>
  <c r="E88" i="5" s="1"/>
  <c r="F90" i="4"/>
  <c r="A91" i="4"/>
  <c r="E87" i="3"/>
  <c r="D88" i="3"/>
  <c r="C88" i="4"/>
  <c r="D88" i="4" s="1"/>
  <c r="E88" i="4"/>
  <c r="D89" i="5" l="1"/>
  <c r="E89" i="5" s="1"/>
  <c r="F88" i="5"/>
  <c r="C89" i="4"/>
  <c r="D89" i="4" s="1"/>
  <c r="E89" i="4"/>
  <c r="D89" i="3"/>
  <c r="E88" i="3"/>
  <c r="A92" i="4"/>
  <c r="F91" i="4"/>
  <c r="F89" i="5" l="1"/>
  <c r="D90" i="5"/>
  <c r="E90" i="5" s="1"/>
  <c r="D90" i="3"/>
  <c r="E89" i="3"/>
  <c r="A93" i="4"/>
  <c r="F92" i="4"/>
  <c r="C90" i="4"/>
  <c r="D90" i="4" s="1"/>
  <c r="E90" i="4"/>
  <c r="D91" i="4" l="1"/>
  <c r="E91" i="5"/>
  <c r="F90" i="5"/>
  <c r="D91" i="5"/>
  <c r="E91" i="4"/>
  <c r="C91" i="4"/>
  <c r="A94" i="4"/>
  <c r="F93" i="4"/>
  <c r="E90" i="3"/>
  <c r="D91" i="3"/>
  <c r="F91" i="5" l="1"/>
  <c r="E92" i="5"/>
  <c r="D92" i="5"/>
  <c r="D92" i="3"/>
  <c r="E91" i="3"/>
  <c r="F94" i="4"/>
  <c r="A95" i="4"/>
  <c r="E92" i="4"/>
  <c r="C92" i="4"/>
  <c r="D92" i="4"/>
  <c r="D93" i="4" l="1"/>
  <c r="F95" i="4"/>
  <c r="A96" i="4"/>
  <c r="E93" i="4"/>
  <c r="C93" i="4"/>
  <c r="D93" i="3"/>
  <c r="E92" i="3"/>
  <c r="F92" i="5"/>
  <c r="D93" i="5"/>
  <c r="E93" i="5" s="1"/>
  <c r="F93" i="5" l="1"/>
  <c r="D94" i="5"/>
  <c r="E94" i="5" s="1"/>
  <c r="D94" i="3"/>
  <c r="E93" i="3"/>
  <c r="C94" i="4"/>
  <c r="D94" i="4" s="1"/>
  <c r="E94" i="4"/>
  <c r="F96" i="4"/>
  <c r="A97" i="4"/>
  <c r="F94" i="5" l="1"/>
  <c r="D95" i="5"/>
  <c r="E95" i="5" s="1"/>
  <c r="A98" i="4"/>
  <c r="F97" i="4"/>
  <c r="E95" i="4"/>
  <c r="C95" i="4"/>
  <c r="D95" i="4" s="1"/>
  <c r="D95" i="3"/>
  <c r="E94" i="3"/>
  <c r="D96" i="4" l="1"/>
  <c r="E96" i="5"/>
  <c r="F95" i="5"/>
  <c r="D96" i="5"/>
  <c r="E95" i="3"/>
  <c r="D96" i="3"/>
  <c r="C96" i="4"/>
  <c r="E96" i="4"/>
  <c r="A99" i="4"/>
  <c r="F99" i="4" s="1"/>
  <c r="F98" i="4"/>
  <c r="F96" i="5" l="1"/>
  <c r="E97" i="5"/>
  <c r="D97" i="5"/>
  <c r="C97" i="4"/>
  <c r="E97" i="4"/>
  <c r="D97" i="4"/>
  <c r="D97" i="3"/>
  <c r="E96" i="3"/>
  <c r="E98" i="5" l="1"/>
  <c r="F97" i="5"/>
  <c r="D98" i="5"/>
  <c r="D98" i="3"/>
  <c r="E97" i="3"/>
  <c r="E98" i="4"/>
  <c r="C98" i="4"/>
  <c r="D98" i="4" s="1"/>
  <c r="D99" i="4" l="1"/>
  <c r="E99" i="5"/>
  <c r="F99" i="5" s="1"/>
  <c r="F98" i="5"/>
  <c r="D99" i="5"/>
  <c r="E99" i="4"/>
  <c r="C99" i="4"/>
  <c r="E98" i="3"/>
  <c r="D99" i="3"/>
  <c r="E99" i="3" s="1"/>
  <c r="E100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<sst xmlns="http://schemas.openxmlformats.org/spreadsheetml/2006/main" count="66" uniqueCount="44">
  <si>
    <t>Depreciation Calculator — How to Use</t>
  </si>
  <si>
    <t>1) Enter asset details on the Inputs sheet (Cost, Salvage, Useful Life, In-service date, Periods per year).
2) For Declining Balance, set the annual rate (default Double-Declining = 2 / Useful Life).
3) For Units of Production, enter expected units by period (monthly or yearly) and total expected units.
4) View schedules on the Straight-Line, Declining Balance, and Units of Production sheets.
5) The Chart sheet visualizes depreciation expense and book value. Edit white cells only; green headers/sections contain formulas.</t>
  </si>
  <si>
    <t>accountingreportsdaily.com — Accounting &amp; Reporting Insights</t>
  </si>
  <si>
    <t>Asset Inputs</t>
  </si>
  <si>
    <t>Field</t>
  </si>
  <si>
    <t>Value</t>
  </si>
  <si>
    <t>Notes</t>
  </si>
  <si>
    <t>Used In</t>
  </si>
  <si>
    <t>Asset Name</t>
  </si>
  <si>
    <t>Equipment A</t>
  </si>
  <si>
    <t>Optional label</t>
  </si>
  <si>
    <t>All</t>
  </si>
  <si>
    <t>Asset Cost</t>
  </si>
  <si>
    <t>Acquisition cost (SGD)</t>
  </si>
  <si>
    <t>Salvage Value</t>
  </si>
  <si>
    <t>Residual value at end of life</t>
  </si>
  <si>
    <t>Useful Life (years)</t>
  </si>
  <si>
    <t>Economic/useful life in years</t>
  </si>
  <si>
    <t>In-Service Start (YYYY-MM)</t>
  </si>
  <si>
    <t>2026-01</t>
  </si>
  <si>
    <t>First period of depreciation</t>
  </si>
  <si>
    <t>Periods per Year</t>
  </si>
  <si>
    <t>12=Monthly, 4=Quarterly, 1=Annual</t>
  </si>
  <si>
    <t>Declining Balance Rate (annual)</t>
  </si>
  <si>
    <t>Default double-declining rate</t>
  </si>
  <si>
    <t>Declining Balance</t>
  </si>
  <si>
    <t>Total Expected Units (life)</t>
  </si>
  <si>
    <t>Units for UoP method</t>
  </si>
  <si>
    <t>Units of Production</t>
  </si>
  <si>
    <t>Straight-Line Depreciation</t>
  </si>
  <si>
    <t>Period</t>
  </si>
  <si>
    <t>Date</t>
  </si>
  <si>
    <t>Depreciation Expense</t>
  </si>
  <si>
    <t>Accumulated Depreciation</t>
  </si>
  <si>
    <t>Book Value</t>
  </si>
  <si>
    <t>Declining Balance Depreciation</t>
  </si>
  <si>
    <t>Helper: per-period rate</t>
  </si>
  <si>
    <t>Units of Production Depreciation</t>
  </si>
  <si>
    <t>Helper: rate per unit</t>
  </si>
  <si>
    <t>Units This Period</t>
  </si>
  <si>
    <t>Chart Data</t>
  </si>
  <si>
    <t>SL Book Value</t>
  </si>
  <si>
    <t>DDB Book Value</t>
  </si>
  <si>
    <t>SL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</si>
</sst>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SGD]\ #,##0;[Red]\-[$SGD]\ #,##0"/>
  </numFmts>
  <fonts count="6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3B32"/>
      <name val="Calibri"/>
    </font>
    <font>
      <b/>
      <sz val="12"/>
      <color rgb="FF003B32"/>
      <name val="Calibri"/>
    </font>
    <font>
      <b/>
      <sz val="11"/>
      <color rgb="FF003B32"/>
      <name val="Calibri"/>
    </font>
    <font>
      <i/>
      <sz val="11"/>
      <color rgb="FF003B3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D7A3"/>
        <bgColor rgb="FF00D7A3"/>
      </patternFill>
    </fill>
    <fill>
      <patternFill patternType="solid">
        <fgColor rgb="FFCCF7E9"/>
        <bgColor rgb="FFCCF7E9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1"/>
    <xf numFmtId="1" fontId="1" fillId="0" borderId="1"/>
    <xf numFmtId="10" fontId="1" fillId="0" borderId="1"/>
  </cellStyleXfs>
  <cellXfs count="11">
    <xf numFmtId="0" fontId="0" fillId="0" borderId="0" xfId="0"/>
    <xf numFmtId="0" fontId="2" fillId="0" borderId="0" xfId="0" applyFont="1"/>
    <xf numFmtId="0" fontId="5" fillId="0" borderId="0" xfId="0" applyFont="1"/>
    <xf numFmtId="0" fontId="3" fillId="2" borderId="2" xfId="0" applyFont="1" applyFill="1" applyBorder="1" applyAlignment="1">
      <alignment horizontal="center"/>
    </xf>
    <xf numFmtId="0" fontId="0" fillId="0" borderId="2" xfId="0" applyBorder="1"/>
    <xf numFmtId="164" fontId="1" fillId="0" borderId="1" xfId="1"/>
    <xf numFmtId="1" fontId="1" fillId="0" borderId="1" xfId="2"/>
    <xf numFmtId="164" fontId="1" fillId="0" borderId="2" xfId="1" applyBorder="1"/>
    <xf numFmtId="0" fontId="4" fillId="3" borderId="2" xfId="0" applyFont="1" applyFill="1" applyBorder="1"/>
    <xf numFmtId="1" fontId="1" fillId="0" borderId="2" xfId="2" applyBorder="1"/>
    <xf numFmtId="0" fontId="0" fillId="0" borderId="0" xfId="0" applyAlignment="1">
      <alignment wrapText="1"/>
    </xf>
  </cellXfs>
  <cellStyles count="4">
    <cellStyle name="Normal" xfId="0" builtinId="0"/>
    <cellStyle name="num_style" xfId="2" xr:uid="{00000000-0005-0000-0000-000002000000}"/>
    <cellStyle name="pct_style" xfId="3" xr:uid="{00000000-0005-0000-0000-000003000000}"/>
    <cellStyle name="sgd_styl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3"/>
  <c:chart>
    <c:title>
      <c:tx>
        <c:rich>
          <a:bodyPr/>
          <a:lstStyle/>
          <a:p>
            <a:pPr>
              <a:defRPr/>
            </a:pPr>
            <a:r>
              <a:t>Book Value (SL vs DDB)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Chart!$B$3</c:f>
              <c:strCache>
                <c:ptCount val="1"/>
                <c:pt idx="0">
                  <c:v>SL Book Value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Chart!$A$4:$A$63</c:f>
              <c:numCache>
                <c:formatCode>0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Chart!$B$4:$B$63</c:f>
              <c:numCache>
                <c:formatCode>[$SGD]\ #,##0;[Red]\-[$SGD]\ #,##0</c:formatCode>
                <c:ptCount val="60"/>
                <c:pt idx="0">
                  <c:v>49250</c:v>
                </c:pt>
                <c:pt idx="1">
                  <c:v>48500</c:v>
                </c:pt>
                <c:pt idx="2">
                  <c:v>47750</c:v>
                </c:pt>
                <c:pt idx="3">
                  <c:v>47000</c:v>
                </c:pt>
                <c:pt idx="4">
                  <c:v>46250</c:v>
                </c:pt>
                <c:pt idx="5">
                  <c:v>45500</c:v>
                </c:pt>
                <c:pt idx="6">
                  <c:v>44750</c:v>
                </c:pt>
                <c:pt idx="7">
                  <c:v>44000</c:v>
                </c:pt>
                <c:pt idx="8">
                  <c:v>43250</c:v>
                </c:pt>
                <c:pt idx="9">
                  <c:v>42500</c:v>
                </c:pt>
                <c:pt idx="10">
                  <c:v>41750</c:v>
                </c:pt>
                <c:pt idx="11">
                  <c:v>41000</c:v>
                </c:pt>
                <c:pt idx="12">
                  <c:v>40250</c:v>
                </c:pt>
                <c:pt idx="13">
                  <c:v>39500</c:v>
                </c:pt>
                <c:pt idx="14">
                  <c:v>38750</c:v>
                </c:pt>
                <c:pt idx="15">
                  <c:v>38000</c:v>
                </c:pt>
                <c:pt idx="16">
                  <c:v>37250</c:v>
                </c:pt>
                <c:pt idx="17">
                  <c:v>36500</c:v>
                </c:pt>
                <c:pt idx="18">
                  <c:v>35750</c:v>
                </c:pt>
                <c:pt idx="19">
                  <c:v>35000</c:v>
                </c:pt>
                <c:pt idx="20">
                  <c:v>34250</c:v>
                </c:pt>
                <c:pt idx="21">
                  <c:v>33500</c:v>
                </c:pt>
                <c:pt idx="22">
                  <c:v>32750</c:v>
                </c:pt>
                <c:pt idx="23">
                  <c:v>32000</c:v>
                </c:pt>
                <c:pt idx="24">
                  <c:v>31250</c:v>
                </c:pt>
                <c:pt idx="25">
                  <c:v>30500</c:v>
                </c:pt>
                <c:pt idx="26">
                  <c:v>29750</c:v>
                </c:pt>
                <c:pt idx="27">
                  <c:v>29000</c:v>
                </c:pt>
                <c:pt idx="28">
                  <c:v>28250</c:v>
                </c:pt>
                <c:pt idx="29">
                  <c:v>27500</c:v>
                </c:pt>
                <c:pt idx="30">
                  <c:v>26750</c:v>
                </c:pt>
                <c:pt idx="31">
                  <c:v>26000</c:v>
                </c:pt>
                <c:pt idx="32">
                  <c:v>25250</c:v>
                </c:pt>
                <c:pt idx="33">
                  <c:v>24500</c:v>
                </c:pt>
                <c:pt idx="34">
                  <c:v>23750</c:v>
                </c:pt>
                <c:pt idx="35">
                  <c:v>23000</c:v>
                </c:pt>
                <c:pt idx="36">
                  <c:v>22250</c:v>
                </c:pt>
                <c:pt idx="37">
                  <c:v>21500</c:v>
                </c:pt>
                <c:pt idx="38">
                  <c:v>20750</c:v>
                </c:pt>
                <c:pt idx="39">
                  <c:v>20000</c:v>
                </c:pt>
                <c:pt idx="40">
                  <c:v>19250</c:v>
                </c:pt>
                <c:pt idx="41">
                  <c:v>18500</c:v>
                </c:pt>
                <c:pt idx="42">
                  <c:v>17750</c:v>
                </c:pt>
                <c:pt idx="43">
                  <c:v>17000</c:v>
                </c:pt>
                <c:pt idx="44">
                  <c:v>16250</c:v>
                </c:pt>
                <c:pt idx="45">
                  <c:v>15500</c:v>
                </c:pt>
                <c:pt idx="46">
                  <c:v>14750</c:v>
                </c:pt>
                <c:pt idx="47">
                  <c:v>14000</c:v>
                </c:pt>
                <c:pt idx="48">
                  <c:v>13250</c:v>
                </c:pt>
                <c:pt idx="49">
                  <c:v>12500</c:v>
                </c:pt>
                <c:pt idx="50">
                  <c:v>11750</c:v>
                </c:pt>
                <c:pt idx="51">
                  <c:v>11000</c:v>
                </c:pt>
                <c:pt idx="52">
                  <c:v>10250</c:v>
                </c:pt>
                <c:pt idx="53">
                  <c:v>9500</c:v>
                </c:pt>
                <c:pt idx="54">
                  <c:v>8750</c:v>
                </c:pt>
                <c:pt idx="55">
                  <c:v>8000</c:v>
                </c:pt>
                <c:pt idx="56">
                  <c:v>7250</c:v>
                </c:pt>
                <c:pt idx="57">
                  <c:v>6500</c:v>
                </c:pt>
                <c:pt idx="58">
                  <c:v>5750</c:v>
                </c:pt>
                <c:pt idx="59">
                  <c:v>5000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25B-464A-94C5-AB1BE8EEB632}"/>
            </c:ext>
          </c:extLst>
        </c:ser>
        <c:ser>
          <c:idx val="1"/>
          <c:order val="1"/>
          <c:tx>
            <c:strRef>
              <c:f>Chart!$C$3</c:f>
              <c:strCache>
                <c:ptCount val="1"/>
                <c:pt idx="0">
                  <c:v>DDB Book Value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Chart!$A$4:$A$63</c:f>
              <c:numCache>
                <c:formatCode>0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Chart!$C$4:$C$63</c:f>
              <c:numCache>
                <c:formatCode>[$SGD]\ #,##0;[Red]\-[$SGD]\ #,##0</c:formatCode>
                <c:ptCount val="60"/>
                <c:pt idx="0">
                  <c:v>50000</c:v>
                </c:pt>
                <c:pt idx="1">
                  <c:v>49998.333333333336</c:v>
                </c:pt>
                <c:pt idx="2">
                  <c:v>49996.666666666672</c:v>
                </c:pt>
                <c:pt idx="3">
                  <c:v>49995.00005555556</c:v>
                </c:pt>
                <c:pt idx="4">
                  <c:v>49993.333500000001</c:v>
                </c:pt>
                <c:pt idx="5">
                  <c:v>49991.666999998146</c:v>
                </c:pt>
                <c:pt idx="6">
                  <c:v>49990.000555548148</c:v>
                </c:pt>
                <c:pt idx="7">
                  <c:v>49988.33416664815</c:v>
                </c:pt>
                <c:pt idx="8">
                  <c:v>49986.667833296298</c:v>
                </c:pt>
                <c:pt idx="9">
                  <c:v>49985.001555490744</c:v>
                </c:pt>
                <c:pt idx="10">
                  <c:v>49983.335333229632</c:v>
                </c:pt>
                <c:pt idx="11">
                  <c:v>49981.669166511114</c:v>
                </c:pt>
                <c:pt idx="12">
                  <c:v>49980.003055333342</c:v>
                </c:pt>
                <c:pt idx="13">
                  <c:v>49978.33699969446</c:v>
                </c:pt>
                <c:pt idx="14">
                  <c:v>49976.670999592614</c:v>
                </c:pt>
                <c:pt idx="15">
                  <c:v>49975.005055025955</c:v>
                </c:pt>
                <c:pt idx="16">
                  <c:v>49973.339165992635</c:v>
                </c:pt>
                <c:pt idx="17">
                  <c:v>49971.673332490798</c:v>
                </c:pt>
                <c:pt idx="18">
                  <c:v>49970.007554518597</c:v>
                </c:pt>
                <c:pt idx="19">
                  <c:v>49968.341832074184</c:v>
                </c:pt>
                <c:pt idx="20">
                  <c:v>49966.676165155703</c:v>
                </c:pt>
                <c:pt idx="21">
                  <c:v>49965.010553761298</c:v>
                </c:pt>
                <c:pt idx="22">
                  <c:v>49963.344997889129</c:v>
                </c:pt>
                <c:pt idx="23">
                  <c:v>49961.679497537334</c:v>
                </c:pt>
                <c:pt idx="24">
                  <c:v>49960.014052704071</c:v>
                </c:pt>
                <c:pt idx="25">
                  <c:v>49958.348663387485</c:v>
                </c:pt>
                <c:pt idx="26">
                  <c:v>49956.683329585729</c:v>
                </c:pt>
                <c:pt idx="27">
                  <c:v>49955.018051296945</c:v>
                </c:pt>
                <c:pt idx="28">
                  <c:v>49953.352828519295</c:v>
                </c:pt>
                <c:pt idx="29">
                  <c:v>49951.687661250915</c:v>
                </c:pt>
                <c:pt idx="30">
                  <c:v>49950.022549489964</c:v>
                </c:pt>
                <c:pt idx="31">
                  <c:v>49948.357493234587</c:v>
                </c:pt>
                <c:pt idx="32">
                  <c:v>49946.692492482936</c:v>
                </c:pt>
                <c:pt idx="33">
                  <c:v>49945.027547233163</c:v>
                </c:pt>
                <c:pt idx="34">
                  <c:v>49943.362657483412</c:v>
                </c:pt>
                <c:pt idx="35">
                  <c:v>49941.697823231836</c:v>
                </c:pt>
                <c:pt idx="36">
                  <c:v>49940.033044476586</c:v>
                </c:pt>
                <c:pt idx="37">
                  <c:v>49938.368321215814</c:v>
                </c:pt>
                <c:pt idx="38">
                  <c:v>49936.703653447665</c:v>
                </c:pt>
                <c:pt idx="39">
                  <c:v>49935.03904117029</c:v>
                </c:pt>
                <c:pt idx="40">
                  <c:v>49933.374484381842</c:v>
                </c:pt>
                <c:pt idx="41">
                  <c:v>49931.709983080473</c:v>
                </c:pt>
                <c:pt idx="42">
                  <c:v>49930.045537264326</c:v>
                </c:pt>
                <c:pt idx="43">
                  <c:v>49928.381146931555</c:v>
                </c:pt>
                <c:pt idx="44">
                  <c:v>49926.716812080311</c:v>
                </c:pt>
                <c:pt idx="45">
                  <c:v>49925.052532708745</c:v>
                </c:pt>
                <c:pt idx="46">
                  <c:v>49923.388308815011</c:v>
                </c:pt>
                <c:pt idx="47">
                  <c:v>49921.724140397251</c:v>
                </c:pt>
                <c:pt idx="48">
                  <c:v>49920.060027453626</c:v>
                </c:pt>
                <c:pt idx="49">
                  <c:v>49918.395969982281</c:v>
                </c:pt>
                <c:pt idx="50">
                  <c:v>49916.731967981366</c:v>
                </c:pt>
                <c:pt idx="51">
                  <c:v>49915.068021449035</c:v>
                </c:pt>
                <c:pt idx="52">
                  <c:v>49913.404130383438</c:v>
                </c:pt>
                <c:pt idx="53">
                  <c:v>49911.740294782721</c:v>
                </c:pt>
                <c:pt idx="54">
                  <c:v>49910.076514645043</c:v>
                </c:pt>
                <c:pt idx="55">
                  <c:v>49908.412789968548</c:v>
                </c:pt>
                <c:pt idx="56">
                  <c:v>49906.749120751396</c:v>
                </c:pt>
                <c:pt idx="57">
                  <c:v>49905.085506991731</c:v>
                </c:pt>
                <c:pt idx="58">
                  <c:v>49903.421948687705</c:v>
                </c:pt>
                <c:pt idx="59">
                  <c:v>49901.758445837469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25B-464A-94C5-AB1BE8EE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Period</a:t>
                </a:r>
              </a:p>
            </c:rich>
          </c:tx>
          <c:overlay val="1"/>
        </c:title>
        <c:numFmt formatCode="0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SGD</a:t>
                </a:r>
              </a:p>
            </c:rich>
          </c:tx>
          <c:overlay val="1"/>
        </c:title>
        <c:numFmt formatCode="[$SGD]\ #,##0;[Red]\-[$SGD]\ 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3"/>
  <c:chart>
    <c:title>
      <c:tx>
        <c:rich>
          <a:bodyPr/>
          <a:lstStyle/>
          <a:p>
            <a:pPr>
              <a:defRPr/>
            </a:pPr>
            <a:r>
              <a:t>SL Depreciation Expense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Chart!$D$3</c:f>
              <c:strCache>
                <c:ptCount val="1"/>
                <c:pt idx="0">
                  <c:v>SL Depreciation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Chart!$A$4:$A$63</c:f>
              <c:numCache>
                <c:formatCode>0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Chart!$D$4:$D$63</c:f>
              <c:numCache>
                <c:formatCode>[$SGD]\ #,##0;[Red]\-[$SGD]\ #,##0</c:formatCode>
                <c:ptCount val="60"/>
                <c:pt idx="0">
                  <c:v>750</c:v>
                </c:pt>
                <c:pt idx="1">
                  <c:v>750</c:v>
                </c:pt>
                <c:pt idx="2">
                  <c:v>750</c:v>
                </c:pt>
                <c:pt idx="3">
                  <c:v>750</c:v>
                </c:pt>
                <c:pt idx="4">
                  <c:v>750</c:v>
                </c:pt>
                <c:pt idx="5">
                  <c:v>750</c:v>
                </c:pt>
                <c:pt idx="6">
                  <c:v>750</c:v>
                </c:pt>
                <c:pt idx="7">
                  <c:v>750</c:v>
                </c:pt>
                <c:pt idx="8">
                  <c:v>750</c:v>
                </c:pt>
                <c:pt idx="9">
                  <c:v>750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750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750</c:v>
                </c:pt>
                <c:pt idx="20">
                  <c:v>750</c:v>
                </c:pt>
                <c:pt idx="21">
                  <c:v>750</c:v>
                </c:pt>
                <c:pt idx="22">
                  <c:v>750</c:v>
                </c:pt>
                <c:pt idx="23">
                  <c:v>750</c:v>
                </c:pt>
                <c:pt idx="24">
                  <c:v>750</c:v>
                </c:pt>
                <c:pt idx="25">
                  <c:v>750</c:v>
                </c:pt>
                <c:pt idx="26">
                  <c:v>750</c:v>
                </c:pt>
                <c:pt idx="27">
                  <c:v>750</c:v>
                </c:pt>
                <c:pt idx="28">
                  <c:v>750</c:v>
                </c:pt>
                <c:pt idx="29">
                  <c:v>750</c:v>
                </c:pt>
                <c:pt idx="30">
                  <c:v>750</c:v>
                </c:pt>
                <c:pt idx="31">
                  <c:v>750</c:v>
                </c:pt>
                <c:pt idx="32">
                  <c:v>750</c:v>
                </c:pt>
                <c:pt idx="33">
                  <c:v>750</c:v>
                </c:pt>
                <c:pt idx="34">
                  <c:v>750</c:v>
                </c:pt>
                <c:pt idx="35">
                  <c:v>750</c:v>
                </c:pt>
                <c:pt idx="36">
                  <c:v>750</c:v>
                </c:pt>
                <c:pt idx="37">
                  <c:v>750</c:v>
                </c:pt>
                <c:pt idx="38">
                  <c:v>750</c:v>
                </c:pt>
                <c:pt idx="39">
                  <c:v>750</c:v>
                </c:pt>
                <c:pt idx="40">
                  <c:v>750</c:v>
                </c:pt>
                <c:pt idx="41">
                  <c:v>750</c:v>
                </c:pt>
                <c:pt idx="42">
                  <c:v>750</c:v>
                </c:pt>
                <c:pt idx="43">
                  <c:v>750</c:v>
                </c:pt>
                <c:pt idx="44">
                  <c:v>750</c:v>
                </c:pt>
                <c:pt idx="45">
                  <c:v>750</c:v>
                </c:pt>
                <c:pt idx="46">
                  <c:v>750</c:v>
                </c:pt>
                <c:pt idx="47">
                  <c:v>750</c:v>
                </c:pt>
                <c:pt idx="48">
                  <c:v>750</c:v>
                </c:pt>
                <c:pt idx="49">
                  <c:v>750</c:v>
                </c:pt>
                <c:pt idx="50">
                  <c:v>750</c:v>
                </c:pt>
                <c:pt idx="51">
                  <c:v>750</c:v>
                </c:pt>
                <c:pt idx="52">
                  <c:v>750</c:v>
                </c:pt>
                <c:pt idx="53">
                  <c:v>750</c:v>
                </c:pt>
                <c:pt idx="54">
                  <c:v>750</c:v>
                </c:pt>
                <c:pt idx="55">
                  <c:v>750</c:v>
                </c:pt>
                <c:pt idx="56">
                  <c:v>750</c:v>
                </c:pt>
                <c:pt idx="57">
                  <c:v>750</c:v>
                </c:pt>
                <c:pt idx="58">
                  <c:v>750</c:v>
                </c:pt>
                <c:pt idx="59">
                  <c:v>750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836-4FFE-8456-67C05E6D0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Period</a:t>
                </a:r>
              </a:p>
            </c:rich>
          </c:tx>
          <c:overlay val="1"/>
        </c:title>
        <c:numFmt formatCode="0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SGD</a:t>
                </a:r>
              </a:p>
            </c:rich>
          </c:tx>
          <c:overlay val="1"/>
        </c:title>
        <c:numFmt formatCode="[$SGD]\ #,##0;[Red]\-[$SGD]\ 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0</xdr:colOff>
      <xdr:row>19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>
      <selection activeCell="A3" sqref="A3"/>
    </sheetView>
  </sheetViews>
  <sheetFormatPr defaultRowHeight="15" x14ac:dyDescent="0.25"/>
  <cols>
    <col min="1" max="1" width="110" customWidth="1"/>
  </cols>
  <sheetData>
    <row r="1" spans="1:1" ht="120.75" customHeight="1" x14ac:dyDescent="0.25">
      <c r="A1" t="e" vm="1">
        <v>#VALUE!</v>
      </c>
    </row>
    <row r="2" spans="1:1" ht="18.75" x14ac:dyDescent="0.3">
      <c r="A2" s="1" t="s">
        <v>0</v>
      </c>
    </row>
    <row r="3" spans="1:1" ht="90" x14ac:dyDescent="0.25">
      <c r="A3" s="10" t="s">
        <v>1</v>
      </c>
    </row>
    <row r="5" spans="1:1" x14ac:dyDescent="0.25">
      <c r="A5" s="2" t="s">
        <v>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0" customWidth="1"/>
    <col min="2" max="4" width="24" customWidth="1"/>
  </cols>
  <sheetData>
    <row r="1" spans="1:4" ht="18.75" x14ac:dyDescent="0.3">
      <c r="A1" s="1" t="s">
        <v>3</v>
      </c>
    </row>
    <row r="3" spans="1:4" ht="15.75" x14ac:dyDescent="0.25">
      <c r="A3" s="3" t="s">
        <v>4</v>
      </c>
      <c r="B3" s="3" t="s">
        <v>5</v>
      </c>
      <c r="C3" s="3" t="s">
        <v>6</v>
      </c>
      <c r="D3" s="3" t="s">
        <v>7</v>
      </c>
    </row>
    <row r="4" spans="1:4" x14ac:dyDescent="0.25">
      <c r="A4" s="4" t="s">
        <v>8</v>
      </c>
      <c r="B4" s="4" t="s">
        <v>9</v>
      </c>
      <c r="C4" s="4" t="s">
        <v>10</v>
      </c>
      <c r="D4" s="4" t="s">
        <v>11</v>
      </c>
    </row>
    <row r="5" spans="1:4" x14ac:dyDescent="0.25">
      <c r="A5" s="4" t="s">
        <v>12</v>
      </c>
      <c r="B5" s="5">
        <v>50000</v>
      </c>
      <c r="C5" s="4" t="s">
        <v>13</v>
      </c>
      <c r="D5" s="4" t="s">
        <v>11</v>
      </c>
    </row>
    <row r="6" spans="1:4" x14ac:dyDescent="0.25">
      <c r="A6" s="4" t="s">
        <v>14</v>
      </c>
      <c r="B6" s="5">
        <v>5000</v>
      </c>
      <c r="C6" s="4" t="s">
        <v>15</v>
      </c>
      <c r="D6" s="4" t="s">
        <v>11</v>
      </c>
    </row>
    <row r="7" spans="1:4" x14ac:dyDescent="0.25">
      <c r="A7" s="4" t="s">
        <v>16</v>
      </c>
      <c r="B7" s="6">
        <v>5</v>
      </c>
      <c r="C7" s="4" t="s">
        <v>17</v>
      </c>
      <c r="D7" s="4" t="s">
        <v>11</v>
      </c>
    </row>
    <row r="8" spans="1:4" x14ac:dyDescent="0.25">
      <c r="A8" s="4" t="s">
        <v>18</v>
      </c>
      <c r="B8" s="5" t="s">
        <v>19</v>
      </c>
      <c r="C8" s="4" t="s">
        <v>20</v>
      </c>
      <c r="D8" s="4" t="s">
        <v>11</v>
      </c>
    </row>
    <row r="9" spans="1:4" x14ac:dyDescent="0.25">
      <c r="A9" s="4" t="s">
        <v>21</v>
      </c>
      <c r="B9" s="4">
        <v>12</v>
      </c>
      <c r="C9" s="4" t="s">
        <v>22</v>
      </c>
      <c r="D9" s="4" t="s">
        <v>11</v>
      </c>
    </row>
    <row r="10" spans="1:4" x14ac:dyDescent="0.25">
      <c r="A10" s="4" t="s">
        <v>23</v>
      </c>
      <c r="B10" s="4">
        <f>2/B6</f>
        <v>4.0000000000000002E-4</v>
      </c>
      <c r="C10" s="4" t="s">
        <v>24</v>
      </c>
      <c r="D10" s="4" t="s">
        <v>25</v>
      </c>
    </row>
    <row r="11" spans="1:4" x14ac:dyDescent="0.25">
      <c r="A11" s="4" t="s">
        <v>26</v>
      </c>
      <c r="B11" s="4">
        <v>100000</v>
      </c>
      <c r="C11" s="4" t="s">
        <v>27</v>
      </c>
      <c r="D11" s="4" t="s">
        <v>28</v>
      </c>
    </row>
    <row r="13" spans="1:4" x14ac:dyDescent="0.25">
      <c r="A13" s="2" t="s">
        <v>2</v>
      </c>
    </row>
  </sheetData>
  <dataValidations count="1">
    <dataValidation type="list" sqref="B9" xr:uid="{00000000-0002-0000-0100-000000000000}">
      <formula1>"1,4,12"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1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8" customWidth="1"/>
    <col min="2" max="3" width="16" customWidth="1"/>
    <col min="4" max="6" width="18" customWidth="1"/>
  </cols>
  <sheetData>
    <row r="1" spans="1:6" ht="18.75" x14ac:dyDescent="0.3">
      <c r="A1" s="1" t="s">
        <v>29</v>
      </c>
    </row>
    <row r="3" spans="1:6" ht="15.75" x14ac:dyDescent="0.25">
      <c r="A3" s="3" t="s">
        <v>30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6</v>
      </c>
    </row>
    <row r="4" spans="1:6" x14ac:dyDescent="0.25">
      <c r="A4" s="4">
        <v>1</v>
      </c>
      <c r="B4" s="4" t="e">
        <f>DATEVALUE(TEXT(Inputs!B7&amp;-1,yyyy-mm-dd))</f>
        <v>#NAME?</v>
      </c>
      <c r="C4" s="7">
        <f>(Inputs!B5-Inputs!B6)/Inputs!B7/Inputs!B9</f>
        <v>750</v>
      </c>
      <c r="D4" s="7">
        <f>MIN(C4,Inputs!B5-Inputs!B6)</f>
        <v>750</v>
      </c>
      <c r="E4" s="7">
        <f>Inputs!B5-D4</f>
        <v>49250</v>
      </c>
      <c r="F4" s="4" t="str">
        <f>IF(A4&gt;Inputs!B7*Inputs!B9,"(Beyond life)","")</f>
        <v/>
      </c>
    </row>
    <row r="5" spans="1:6" x14ac:dyDescent="0.25">
      <c r="A5" s="4">
        <f t="shared" ref="A5:A36" si="0">A4+1</f>
        <v>2</v>
      </c>
      <c r="B5" s="4" t="e">
        <f t="shared" ref="B5:B36" si="1">EDATE(B4,1)</f>
        <v>#NAME?</v>
      </c>
      <c r="C5" s="7">
        <f>C4</f>
        <v>750</v>
      </c>
      <c r="D5" s="7">
        <f>MIN(D4+C5,Inputs!B5-Inputs!B6)</f>
        <v>1500</v>
      </c>
      <c r="E5" s="7">
        <f>Inputs!B5-D5</f>
        <v>48500</v>
      </c>
      <c r="F5" s="4" t="str">
        <f>IF(A5&gt;Inputs!B7*Inputs!B9,"(Beyond life)","")</f>
        <v/>
      </c>
    </row>
    <row r="6" spans="1:6" x14ac:dyDescent="0.25">
      <c r="A6" s="4">
        <f t="shared" si="0"/>
        <v>3</v>
      </c>
      <c r="B6" s="4" t="e">
        <f t="shared" si="1"/>
        <v>#NAME?</v>
      </c>
      <c r="C6" s="7">
        <f>C4</f>
        <v>750</v>
      </c>
      <c r="D6" s="7">
        <f>MIN(D5+C6,Inputs!B5-Inputs!B6)</f>
        <v>2250</v>
      </c>
      <c r="E6" s="7">
        <f>Inputs!B5-D6</f>
        <v>47750</v>
      </c>
      <c r="F6" s="4" t="str">
        <f>IF(A6&gt;Inputs!B7*Inputs!B9,"(Beyond life)","")</f>
        <v/>
      </c>
    </row>
    <row r="7" spans="1:6" x14ac:dyDescent="0.25">
      <c r="A7" s="4">
        <f t="shared" si="0"/>
        <v>4</v>
      </c>
      <c r="B7" s="4" t="e">
        <f t="shared" si="1"/>
        <v>#NAME?</v>
      </c>
      <c r="C7" s="7">
        <f>C4</f>
        <v>750</v>
      </c>
      <c r="D7" s="7">
        <f>MIN(D6+C7,Inputs!B5-Inputs!B6)</f>
        <v>3000</v>
      </c>
      <c r="E7" s="7">
        <f>Inputs!B5-D7</f>
        <v>47000</v>
      </c>
      <c r="F7" s="4" t="str">
        <f>IF(A7&gt;Inputs!B7*Inputs!B9,"(Beyond life)","")</f>
        <v/>
      </c>
    </row>
    <row r="8" spans="1:6" x14ac:dyDescent="0.25">
      <c r="A8" s="4">
        <f t="shared" si="0"/>
        <v>5</v>
      </c>
      <c r="B8" s="4" t="e">
        <f t="shared" si="1"/>
        <v>#NAME?</v>
      </c>
      <c r="C8" s="7">
        <f>C4</f>
        <v>750</v>
      </c>
      <c r="D8" s="7">
        <f>MIN(D7+C8,Inputs!B5-Inputs!B6)</f>
        <v>3750</v>
      </c>
      <c r="E8" s="7">
        <f>Inputs!B5-D8</f>
        <v>46250</v>
      </c>
      <c r="F8" s="4" t="str">
        <f>IF(A8&gt;Inputs!B7*Inputs!B9,"(Beyond life)","")</f>
        <v/>
      </c>
    </row>
    <row r="9" spans="1:6" x14ac:dyDescent="0.25">
      <c r="A9" s="4">
        <f t="shared" si="0"/>
        <v>6</v>
      </c>
      <c r="B9" s="4" t="e">
        <f t="shared" si="1"/>
        <v>#NAME?</v>
      </c>
      <c r="C9" s="7">
        <f>C4</f>
        <v>750</v>
      </c>
      <c r="D9" s="7">
        <f>MIN(D8+C9,Inputs!B5-Inputs!B6)</f>
        <v>4500</v>
      </c>
      <c r="E9" s="7">
        <f>Inputs!B5-D9</f>
        <v>45500</v>
      </c>
      <c r="F9" s="4" t="str">
        <f>IF(A9&gt;Inputs!B7*Inputs!B9,"(Beyond life)","")</f>
        <v/>
      </c>
    </row>
    <row r="10" spans="1:6" x14ac:dyDescent="0.25">
      <c r="A10" s="4">
        <f t="shared" si="0"/>
        <v>7</v>
      </c>
      <c r="B10" s="4" t="e">
        <f t="shared" si="1"/>
        <v>#NAME?</v>
      </c>
      <c r="C10" s="7">
        <f>C4</f>
        <v>750</v>
      </c>
      <c r="D10" s="7">
        <f>MIN(D9+C10,Inputs!B5-Inputs!B6)</f>
        <v>5250</v>
      </c>
      <c r="E10" s="7">
        <f>Inputs!B5-D10</f>
        <v>44750</v>
      </c>
      <c r="F10" s="4" t="str">
        <f>IF(A10&gt;Inputs!B7*Inputs!B9,"(Beyond life)","")</f>
        <v/>
      </c>
    </row>
    <row r="11" spans="1:6" x14ac:dyDescent="0.25">
      <c r="A11" s="4">
        <f t="shared" si="0"/>
        <v>8</v>
      </c>
      <c r="B11" s="4" t="e">
        <f t="shared" si="1"/>
        <v>#NAME?</v>
      </c>
      <c r="C11" s="7">
        <f>C4</f>
        <v>750</v>
      </c>
      <c r="D11" s="7">
        <f>MIN(D10+C11,Inputs!B5-Inputs!B6)</f>
        <v>6000</v>
      </c>
      <c r="E11" s="7">
        <f>Inputs!B5-D11</f>
        <v>44000</v>
      </c>
      <c r="F11" s="4" t="str">
        <f>IF(A11&gt;Inputs!B7*Inputs!B9,"(Beyond life)","")</f>
        <v/>
      </c>
    </row>
    <row r="12" spans="1:6" x14ac:dyDescent="0.25">
      <c r="A12" s="4">
        <f t="shared" si="0"/>
        <v>9</v>
      </c>
      <c r="B12" s="4" t="e">
        <f t="shared" si="1"/>
        <v>#NAME?</v>
      </c>
      <c r="C12" s="7">
        <f>C4</f>
        <v>750</v>
      </c>
      <c r="D12" s="7">
        <f>MIN(D11+C12,Inputs!B5-Inputs!B6)</f>
        <v>6750</v>
      </c>
      <c r="E12" s="7">
        <f>Inputs!B5-D12</f>
        <v>43250</v>
      </c>
      <c r="F12" s="4" t="str">
        <f>IF(A12&gt;Inputs!B7*Inputs!B9,"(Beyond life)","")</f>
        <v/>
      </c>
    </row>
    <row r="13" spans="1:6" x14ac:dyDescent="0.25">
      <c r="A13" s="4">
        <f t="shared" si="0"/>
        <v>10</v>
      </c>
      <c r="B13" s="4" t="e">
        <f t="shared" si="1"/>
        <v>#NAME?</v>
      </c>
      <c r="C13" s="7">
        <f>C4</f>
        <v>750</v>
      </c>
      <c r="D13" s="7">
        <f>MIN(D12+C13,Inputs!B5-Inputs!B6)</f>
        <v>7500</v>
      </c>
      <c r="E13" s="7">
        <f>Inputs!B5-D13</f>
        <v>42500</v>
      </c>
      <c r="F13" s="4" t="str">
        <f>IF(A13&gt;Inputs!B7*Inputs!B9,"(Beyond life)","")</f>
        <v/>
      </c>
    </row>
    <row r="14" spans="1:6" x14ac:dyDescent="0.25">
      <c r="A14" s="4">
        <f t="shared" si="0"/>
        <v>11</v>
      </c>
      <c r="B14" s="4" t="e">
        <f t="shared" si="1"/>
        <v>#NAME?</v>
      </c>
      <c r="C14" s="7">
        <f>C4</f>
        <v>750</v>
      </c>
      <c r="D14" s="7">
        <f>MIN(D13+C14,Inputs!B5-Inputs!B6)</f>
        <v>8250</v>
      </c>
      <c r="E14" s="7">
        <f>Inputs!B5-D14</f>
        <v>41750</v>
      </c>
      <c r="F14" s="4" t="str">
        <f>IF(A14&gt;Inputs!B7*Inputs!B9,"(Beyond life)","")</f>
        <v/>
      </c>
    </row>
    <row r="15" spans="1:6" x14ac:dyDescent="0.25">
      <c r="A15" s="4">
        <f t="shared" si="0"/>
        <v>12</v>
      </c>
      <c r="B15" s="4" t="e">
        <f t="shared" si="1"/>
        <v>#NAME?</v>
      </c>
      <c r="C15" s="7">
        <f>C4</f>
        <v>750</v>
      </c>
      <c r="D15" s="7">
        <f>MIN(D14+C15,Inputs!B5-Inputs!B6)</f>
        <v>9000</v>
      </c>
      <c r="E15" s="7">
        <f>Inputs!B5-D15</f>
        <v>41000</v>
      </c>
      <c r="F15" s="4" t="str">
        <f>IF(A15&gt;Inputs!B7*Inputs!B9,"(Beyond life)","")</f>
        <v/>
      </c>
    </row>
    <row r="16" spans="1:6" x14ac:dyDescent="0.25">
      <c r="A16" s="4">
        <f t="shared" si="0"/>
        <v>13</v>
      </c>
      <c r="B16" s="4" t="e">
        <f t="shared" si="1"/>
        <v>#NAME?</v>
      </c>
      <c r="C16" s="7">
        <f>C4</f>
        <v>750</v>
      </c>
      <c r="D16" s="7">
        <f>MIN(D15+C16,Inputs!B5-Inputs!B6)</f>
        <v>9750</v>
      </c>
      <c r="E16" s="7">
        <f>Inputs!B5-D16</f>
        <v>40250</v>
      </c>
      <c r="F16" s="4" t="str">
        <f>IF(A16&gt;Inputs!B7*Inputs!B9,"(Beyond life)","")</f>
        <v/>
      </c>
    </row>
    <row r="17" spans="1:6" x14ac:dyDescent="0.25">
      <c r="A17" s="4">
        <f t="shared" si="0"/>
        <v>14</v>
      </c>
      <c r="B17" s="4" t="e">
        <f t="shared" si="1"/>
        <v>#NAME?</v>
      </c>
      <c r="C17" s="7">
        <f>C4</f>
        <v>750</v>
      </c>
      <c r="D17" s="7">
        <f>MIN(D16+C17,Inputs!B5-Inputs!B6)</f>
        <v>10500</v>
      </c>
      <c r="E17" s="7">
        <f>Inputs!B5-D17</f>
        <v>39500</v>
      </c>
      <c r="F17" s="4" t="str">
        <f>IF(A17&gt;Inputs!B7*Inputs!B9,"(Beyond life)","")</f>
        <v/>
      </c>
    </row>
    <row r="18" spans="1:6" x14ac:dyDescent="0.25">
      <c r="A18" s="4">
        <f t="shared" si="0"/>
        <v>15</v>
      </c>
      <c r="B18" s="4" t="e">
        <f t="shared" si="1"/>
        <v>#NAME?</v>
      </c>
      <c r="C18" s="7">
        <f>C4</f>
        <v>750</v>
      </c>
      <c r="D18" s="7">
        <f>MIN(D17+C18,Inputs!B5-Inputs!B6)</f>
        <v>11250</v>
      </c>
      <c r="E18" s="7">
        <f>Inputs!B5-D18</f>
        <v>38750</v>
      </c>
      <c r="F18" s="4" t="str">
        <f>IF(A18&gt;Inputs!B7*Inputs!B9,"(Beyond life)","")</f>
        <v/>
      </c>
    </row>
    <row r="19" spans="1:6" x14ac:dyDescent="0.25">
      <c r="A19" s="4">
        <f t="shared" si="0"/>
        <v>16</v>
      </c>
      <c r="B19" s="4" t="e">
        <f t="shared" si="1"/>
        <v>#NAME?</v>
      </c>
      <c r="C19" s="7">
        <f>C4</f>
        <v>750</v>
      </c>
      <c r="D19" s="7">
        <f>MIN(D18+C19,Inputs!B5-Inputs!B6)</f>
        <v>12000</v>
      </c>
      <c r="E19" s="7">
        <f>Inputs!B5-D19</f>
        <v>38000</v>
      </c>
      <c r="F19" s="4" t="str">
        <f>IF(A19&gt;Inputs!B7*Inputs!B9,"(Beyond life)","")</f>
        <v/>
      </c>
    </row>
    <row r="20" spans="1:6" x14ac:dyDescent="0.25">
      <c r="A20" s="4">
        <f t="shared" si="0"/>
        <v>17</v>
      </c>
      <c r="B20" s="4" t="e">
        <f t="shared" si="1"/>
        <v>#NAME?</v>
      </c>
      <c r="C20" s="7">
        <f>C4</f>
        <v>750</v>
      </c>
      <c r="D20" s="7">
        <f>MIN(D19+C20,Inputs!B5-Inputs!B6)</f>
        <v>12750</v>
      </c>
      <c r="E20" s="7">
        <f>Inputs!B5-D20</f>
        <v>37250</v>
      </c>
      <c r="F20" s="4" t="str">
        <f>IF(A20&gt;Inputs!B7*Inputs!B9,"(Beyond life)","")</f>
        <v/>
      </c>
    </row>
    <row r="21" spans="1:6" x14ac:dyDescent="0.25">
      <c r="A21" s="4">
        <f t="shared" si="0"/>
        <v>18</v>
      </c>
      <c r="B21" s="4" t="e">
        <f t="shared" si="1"/>
        <v>#NAME?</v>
      </c>
      <c r="C21" s="7">
        <f>C4</f>
        <v>750</v>
      </c>
      <c r="D21" s="7">
        <f>MIN(D20+C21,Inputs!B5-Inputs!B6)</f>
        <v>13500</v>
      </c>
      <c r="E21" s="7">
        <f>Inputs!B5-D21</f>
        <v>36500</v>
      </c>
      <c r="F21" s="4" t="str">
        <f>IF(A21&gt;Inputs!B7*Inputs!B9,"(Beyond life)","")</f>
        <v/>
      </c>
    </row>
    <row r="22" spans="1:6" x14ac:dyDescent="0.25">
      <c r="A22" s="4">
        <f t="shared" si="0"/>
        <v>19</v>
      </c>
      <c r="B22" s="4" t="e">
        <f t="shared" si="1"/>
        <v>#NAME?</v>
      </c>
      <c r="C22" s="7">
        <f>C4</f>
        <v>750</v>
      </c>
      <c r="D22" s="7">
        <f>MIN(D21+C22,Inputs!B5-Inputs!B6)</f>
        <v>14250</v>
      </c>
      <c r="E22" s="7">
        <f>Inputs!B5-D22</f>
        <v>35750</v>
      </c>
      <c r="F22" s="4" t="str">
        <f>IF(A22&gt;Inputs!B7*Inputs!B9,"(Beyond life)","")</f>
        <v/>
      </c>
    </row>
    <row r="23" spans="1:6" x14ac:dyDescent="0.25">
      <c r="A23" s="4">
        <f t="shared" si="0"/>
        <v>20</v>
      </c>
      <c r="B23" s="4" t="e">
        <f t="shared" si="1"/>
        <v>#NAME?</v>
      </c>
      <c r="C23" s="7">
        <f>C4</f>
        <v>750</v>
      </c>
      <c r="D23" s="7">
        <f>MIN(D22+C23,Inputs!B5-Inputs!B6)</f>
        <v>15000</v>
      </c>
      <c r="E23" s="7">
        <f>Inputs!B5-D23</f>
        <v>35000</v>
      </c>
      <c r="F23" s="4" t="str">
        <f>IF(A23&gt;Inputs!B7*Inputs!B9,"(Beyond life)","")</f>
        <v/>
      </c>
    </row>
    <row r="24" spans="1:6" x14ac:dyDescent="0.25">
      <c r="A24" s="4">
        <f t="shared" si="0"/>
        <v>21</v>
      </c>
      <c r="B24" s="4" t="e">
        <f t="shared" si="1"/>
        <v>#NAME?</v>
      </c>
      <c r="C24" s="7">
        <f>C4</f>
        <v>750</v>
      </c>
      <c r="D24" s="7">
        <f>MIN(D23+C24,Inputs!B5-Inputs!B6)</f>
        <v>15750</v>
      </c>
      <c r="E24" s="7">
        <f>Inputs!B5-D24</f>
        <v>34250</v>
      </c>
      <c r="F24" s="4" t="str">
        <f>IF(A24&gt;Inputs!B7*Inputs!B9,"(Beyond life)","")</f>
        <v/>
      </c>
    </row>
    <row r="25" spans="1:6" x14ac:dyDescent="0.25">
      <c r="A25" s="4">
        <f t="shared" si="0"/>
        <v>22</v>
      </c>
      <c r="B25" s="4" t="e">
        <f t="shared" si="1"/>
        <v>#NAME?</v>
      </c>
      <c r="C25" s="7">
        <f>C4</f>
        <v>750</v>
      </c>
      <c r="D25" s="7">
        <f>MIN(D24+C25,Inputs!B5-Inputs!B6)</f>
        <v>16500</v>
      </c>
      <c r="E25" s="7">
        <f>Inputs!B5-D25</f>
        <v>33500</v>
      </c>
      <c r="F25" s="4" t="str">
        <f>IF(A25&gt;Inputs!B7*Inputs!B9,"(Beyond life)","")</f>
        <v/>
      </c>
    </row>
    <row r="26" spans="1:6" x14ac:dyDescent="0.25">
      <c r="A26" s="4">
        <f t="shared" si="0"/>
        <v>23</v>
      </c>
      <c r="B26" s="4" t="e">
        <f t="shared" si="1"/>
        <v>#NAME?</v>
      </c>
      <c r="C26" s="7">
        <f>C4</f>
        <v>750</v>
      </c>
      <c r="D26" s="7">
        <f>MIN(D25+C26,Inputs!B5-Inputs!B6)</f>
        <v>17250</v>
      </c>
      <c r="E26" s="7">
        <f>Inputs!B5-D26</f>
        <v>32750</v>
      </c>
      <c r="F26" s="4" t="str">
        <f>IF(A26&gt;Inputs!B7*Inputs!B9,"(Beyond life)","")</f>
        <v/>
      </c>
    </row>
    <row r="27" spans="1:6" x14ac:dyDescent="0.25">
      <c r="A27" s="4">
        <f t="shared" si="0"/>
        <v>24</v>
      </c>
      <c r="B27" s="4" t="e">
        <f t="shared" si="1"/>
        <v>#NAME?</v>
      </c>
      <c r="C27" s="7">
        <f>C4</f>
        <v>750</v>
      </c>
      <c r="D27" s="7">
        <f>MIN(D26+C27,Inputs!B5-Inputs!B6)</f>
        <v>18000</v>
      </c>
      <c r="E27" s="7">
        <f>Inputs!B5-D27</f>
        <v>32000</v>
      </c>
      <c r="F27" s="4" t="str">
        <f>IF(A27&gt;Inputs!B7*Inputs!B9,"(Beyond life)","")</f>
        <v/>
      </c>
    </row>
    <row r="28" spans="1:6" x14ac:dyDescent="0.25">
      <c r="A28" s="4">
        <f t="shared" si="0"/>
        <v>25</v>
      </c>
      <c r="B28" s="4" t="e">
        <f t="shared" si="1"/>
        <v>#NAME?</v>
      </c>
      <c r="C28" s="7">
        <f>C4</f>
        <v>750</v>
      </c>
      <c r="D28" s="7">
        <f>MIN(D27+C28,Inputs!B5-Inputs!B6)</f>
        <v>18750</v>
      </c>
      <c r="E28" s="7">
        <f>Inputs!B5-D28</f>
        <v>31250</v>
      </c>
      <c r="F28" s="4" t="str">
        <f>IF(A28&gt;Inputs!B7*Inputs!B9,"(Beyond life)","")</f>
        <v/>
      </c>
    </row>
    <row r="29" spans="1:6" x14ac:dyDescent="0.25">
      <c r="A29" s="4">
        <f t="shared" si="0"/>
        <v>26</v>
      </c>
      <c r="B29" s="4" t="e">
        <f t="shared" si="1"/>
        <v>#NAME?</v>
      </c>
      <c r="C29" s="7">
        <f>C4</f>
        <v>750</v>
      </c>
      <c r="D29" s="7">
        <f>MIN(D28+C29,Inputs!B5-Inputs!B6)</f>
        <v>19500</v>
      </c>
      <c r="E29" s="7">
        <f>Inputs!B5-D29</f>
        <v>30500</v>
      </c>
      <c r="F29" s="4" t="str">
        <f>IF(A29&gt;Inputs!B7*Inputs!B9,"(Beyond life)","")</f>
        <v/>
      </c>
    </row>
    <row r="30" spans="1:6" x14ac:dyDescent="0.25">
      <c r="A30" s="4">
        <f t="shared" si="0"/>
        <v>27</v>
      </c>
      <c r="B30" s="4" t="e">
        <f t="shared" si="1"/>
        <v>#NAME?</v>
      </c>
      <c r="C30" s="7">
        <f>C4</f>
        <v>750</v>
      </c>
      <c r="D30" s="7">
        <f>MIN(D29+C30,Inputs!B5-Inputs!B6)</f>
        <v>20250</v>
      </c>
      <c r="E30" s="7">
        <f>Inputs!B5-D30</f>
        <v>29750</v>
      </c>
      <c r="F30" s="4" t="str">
        <f>IF(A30&gt;Inputs!B7*Inputs!B9,"(Beyond life)","")</f>
        <v/>
      </c>
    </row>
    <row r="31" spans="1:6" x14ac:dyDescent="0.25">
      <c r="A31" s="4">
        <f t="shared" si="0"/>
        <v>28</v>
      </c>
      <c r="B31" s="4" t="e">
        <f t="shared" si="1"/>
        <v>#NAME?</v>
      </c>
      <c r="C31" s="7">
        <f>C4</f>
        <v>750</v>
      </c>
      <c r="D31" s="7">
        <f>MIN(D30+C31,Inputs!B5-Inputs!B6)</f>
        <v>21000</v>
      </c>
      <c r="E31" s="7">
        <f>Inputs!B5-D31</f>
        <v>29000</v>
      </c>
      <c r="F31" s="4" t="str">
        <f>IF(A31&gt;Inputs!B7*Inputs!B9,"(Beyond life)","")</f>
        <v/>
      </c>
    </row>
    <row r="32" spans="1:6" x14ac:dyDescent="0.25">
      <c r="A32" s="4">
        <f t="shared" si="0"/>
        <v>29</v>
      </c>
      <c r="B32" s="4" t="e">
        <f t="shared" si="1"/>
        <v>#NAME?</v>
      </c>
      <c r="C32" s="7">
        <f>C4</f>
        <v>750</v>
      </c>
      <c r="D32" s="7">
        <f>MIN(D31+C32,Inputs!B5-Inputs!B6)</f>
        <v>21750</v>
      </c>
      <c r="E32" s="7">
        <f>Inputs!B5-D32</f>
        <v>28250</v>
      </c>
      <c r="F32" s="4" t="str">
        <f>IF(A32&gt;Inputs!B7*Inputs!B9,"(Beyond life)","")</f>
        <v/>
      </c>
    </row>
    <row r="33" spans="1:6" x14ac:dyDescent="0.25">
      <c r="A33" s="4">
        <f t="shared" si="0"/>
        <v>30</v>
      </c>
      <c r="B33" s="4" t="e">
        <f t="shared" si="1"/>
        <v>#NAME?</v>
      </c>
      <c r="C33" s="7">
        <f>C4</f>
        <v>750</v>
      </c>
      <c r="D33" s="7">
        <f>MIN(D32+C33,Inputs!B5-Inputs!B6)</f>
        <v>22500</v>
      </c>
      <c r="E33" s="7">
        <f>Inputs!B5-D33</f>
        <v>27500</v>
      </c>
      <c r="F33" s="4" t="str">
        <f>IF(A33&gt;Inputs!B7*Inputs!B9,"(Beyond life)","")</f>
        <v/>
      </c>
    </row>
    <row r="34" spans="1:6" x14ac:dyDescent="0.25">
      <c r="A34" s="4">
        <f t="shared" si="0"/>
        <v>31</v>
      </c>
      <c r="B34" s="4" t="e">
        <f t="shared" si="1"/>
        <v>#NAME?</v>
      </c>
      <c r="C34" s="7">
        <f>C4</f>
        <v>750</v>
      </c>
      <c r="D34" s="7">
        <f>MIN(D33+C34,Inputs!B5-Inputs!B6)</f>
        <v>23250</v>
      </c>
      <c r="E34" s="7">
        <f>Inputs!B5-D34</f>
        <v>26750</v>
      </c>
      <c r="F34" s="4" t="str">
        <f>IF(A34&gt;Inputs!B7*Inputs!B9,"(Beyond life)","")</f>
        <v/>
      </c>
    </row>
    <row r="35" spans="1:6" x14ac:dyDescent="0.25">
      <c r="A35" s="4">
        <f t="shared" si="0"/>
        <v>32</v>
      </c>
      <c r="B35" s="4" t="e">
        <f t="shared" si="1"/>
        <v>#NAME?</v>
      </c>
      <c r="C35" s="7">
        <f>C4</f>
        <v>750</v>
      </c>
      <c r="D35" s="7">
        <f>MIN(D34+C35,Inputs!B5-Inputs!B6)</f>
        <v>24000</v>
      </c>
      <c r="E35" s="7">
        <f>Inputs!B5-D35</f>
        <v>26000</v>
      </c>
      <c r="F35" s="4" t="str">
        <f>IF(A35&gt;Inputs!B7*Inputs!B9,"(Beyond life)","")</f>
        <v/>
      </c>
    </row>
    <row r="36" spans="1:6" x14ac:dyDescent="0.25">
      <c r="A36" s="4">
        <f t="shared" si="0"/>
        <v>33</v>
      </c>
      <c r="B36" s="4" t="e">
        <f t="shared" si="1"/>
        <v>#NAME?</v>
      </c>
      <c r="C36" s="7">
        <f>C4</f>
        <v>750</v>
      </c>
      <c r="D36" s="7">
        <f>MIN(D35+C36,Inputs!B5-Inputs!B6)</f>
        <v>24750</v>
      </c>
      <c r="E36" s="7">
        <f>Inputs!B5-D36</f>
        <v>25250</v>
      </c>
      <c r="F36" s="4" t="str">
        <f>IF(A36&gt;Inputs!B7*Inputs!B9,"(Beyond life)","")</f>
        <v/>
      </c>
    </row>
    <row r="37" spans="1:6" x14ac:dyDescent="0.25">
      <c r="A37" s="4">
        <f t="shared" ref="A37:A64" si="2">A36+1</f>
        <v>34</v>
      </c>
      <c r="B37" s="4" t="e">
        <f t="shared" ref="B37:B68" si="3">EDATE(B36,1)</f>
        <v>#NAME?</v>
      </c>
      <c r="C37" s="7">
        <f>C4</f>
        <v>750</v>
      </c>
      <c r="D37" s="7">
        <f>MIN(D36+C37,Inputs!B5-Inputs!B6)</f>
        <v>25500</v>
      </c>
      <c r="E37" s="7">
        <f>Inputs!B5-D37</f>
        <v>24500</v>
      </c>
      <c r="F37" s="4" t="str">
        <f>IF(A37&gt;Inputs!B7*Inputs!B9,"(Beyond life)","")</f>
        <v/>
      </c>
    </row>
    <row r="38" spans="1:6" x14ac:dyDescent="0.25">
      <c r="A38" s="4">
        <f t="shared" si="2"/>
        <v>35</v>
      </c>
      <c r="B38" s="4" t="e">
        <f t="shared" si="3"/>
        <v>#NAME?</v>
      </c>
      <c r="C38" s="7">
        <f>C4</f>
        <v>750</v>
      </c>
      <c r="D38" s="7">
        <f>MIN(D37+C38,Inputs!B5-Inputs!B6)</f>
        <v>26250</v>
      </c>
      <c r="E38" s="7">
        <f>Inputs!B5-D38</f>
        <v>23750</v>
      </c>
      <c r="F38" s="4" t="str">
        <f>IF(A38&gt;Inputs!B7*Inputs!B9,"(Beyond life)","")</f>
        <v/>
      </c>
    </row>
    <row r="39" spans="1:6" x14ac:dyDescent="0.25">
      <c r="A39" s="4">
        <f t="shared" si="2"/>
        <v>36</v>
      </c>
      <c r="B39" s="4" t="e">
        <f t="shared" si="3"/>
        <v>#NAME?</v>
      </c>
      <c r="C39" s="7">
        <f>C4</f>
        <v>750</v>
      </c>
      <c r="D39" s="7">
        <f>MIN(D38+C39,Inputs!B5-Inputs!B6)</f>
        <v>27000</v>
      </c>
      <c r="E39" s="7">
        <f>Inputs!B5-D39</f>
        <v>23000</v>
      </c>
      <c r="F39" s="4" t="str">
        <f>IF(A39&gt;Inputs!B7*Inputs!B9,"(Beyond life)","")</f>
        <v/>
      </c>
    </row>
    <row r="40" spans="1:6" x14ac:dyDescent="0.25">
      <c r="A40" s="4">
        <f t="shared" si="2"/>
        <v>37</v>
      </c>
      <c r="B40" s="4" t="e">
        <f t="shared" si="3"/>
        <v>#NAME?</v>
      </c>
      <c r="C40" s="7">
        <f>C4</f>
        <v>750</v>
      </c>
      <c r="D40" s="7">
        <f>MIN(D39+C40,Inputs!B5-Inputs!B6)</f>
        <v>27750</v>
      </c>
      <c r="E40" s="7">
        <f>Inputs!B5-D40</f>
        <v>22250</v>
      </c>
      <c r="F40" s="4" t="str">
        <f>IF(A40&gt;Inputs!B7*Inputs!B9,"(Beyond life)","")</f>
        <v/>
      </c>
    </row>
    <row r="41" spans="1:6" x14ac:dyDescent="0.25">
      <c r="A41" s="4">
        <f t="shared" si="2"/>
        <v>38</v>
      </c>
      <c r="B41" s="4" t="e">
        <f t="shared" si="3"/>
        <v>#NAME?</v>
      </c>
      <c r="C41" s="7">
        <f>C4</f>
        <v>750</v>
      </c>
      <c r="D41" s="7">
        <f>MIN(D40+C41,Inputs!B5-Inputs!B6)</f>
        <v>28500</v>
      </c>
      <c r="E41" s="7">
        <f>Inputs!B5-D41</f>
        <v>21500</v>
      </c>
      <c r="F41" s="4" t="str">
        <f>IF(A41&gt;Inputs!B7*Inputs!B9,"(Beyond life)","")</f>
        <v/>
      </c>
    </row>
    <row r="42" spans="1:6" x14ac:dyDescent="0.25">
      <c r="A42" s="4">
        <f t="shared" si="2"/>
        <v>39</v>
      </c>
      <c r="B42" s="4" t="e">
        <f t="shared" si="3"/>
        <v>#NAME?</v>
      </c>
      <c r="C42" s="7">
        <f>C4</f>
        <v>750</v>
      </c>
      <c r="D42" s="7">
        <f>MIN(D41+C42,Inputs!B5-Inputs!B6)</f>
        <v>29250</v>
      </c>
      <c r="E42" s="7">
        <f>Inputs!B5-D42</f>
        <v>20750</v>
      </c>
      <c r="F42" s="4" t="str">
        <f>IF(A42&gt;Inputs!B7*Inputs!B9,"(Beyond life)","")</f>
        <v/>
      </c>
    </row>
    <row r="43" spans="1:6" x14ac:dyDescent="0.25">
      <c r="A43" s="4">
        <f t="shared" si="2"/>
        <v>40</v>
      </c>
      <c r="B43" s="4" t="e">
        <f t="shared" si="3"/>
        <v>#NAME?</v>
      </c>
      <c r="C43" s="7">
        <f>C4</f>
        <v>750</v>
      </c>
      <c r="D43" s="7">
        <f>MIN(D42+C43,Inputs!B5-Inputs!B6)</f>
        <v>30000</v>
      </c>
      <c r="E43" s="7">
        <f>Inputs!B5-D43</f>
        <v>20000</v>
      </c>
      <c r="F43" s="4" t="str">
        <f>IF(A43&gt;Inputs!B7*Inputs!B9,"(Beyond life)","")</f>
        <v/>
      </c>
    </row>
    <row r="44" spans="1:6" x14ac:dyDescent="0.25">
      <c r="A44" s="4">
        <f t="shared" si="2"/>
        <v>41</v>
      </c>
      <c r="B44" s="4" t="e">
        <f t="shared" si="3"/>
        <v>#NAME?</v>
      </c>
      <c r="C44" s="7">
        <f>C4</f>
        <v>750</v>
      </c>
      <c r="D44" s="7">
        <f>MIN(D43+C44,Inputs!B5-Inputs!B6)</f>
        <v>30750</v>
      </c>
      <c r="E44" s="7">
        <f>Inputs!B5-D44</f>
        <v>19250</v>
      </c>
      <c r="F44" s="4" t="str">
        <f>IF(A44&gt;Inputs!B7*Inputs!B9,"(Beyond life)","")</f>
        <v/>
      </c>
    </row>
    <row r="45" spans="1:6" x14ac:dyDescent="0.25">
      <c r="A45" s="4">
        <f t="shared" si="2"/>
        <v>42</v>
      </c>
      <c r="B45" s="4" t="e">
        <f t="shared" si="3"/>
        <v>#NAME?</v>
      </c>
      <c r="C45" s="7">
        <f>C4</f>
        <v>750</v>
      </c>
      <c r="D45" s="7">
        <f>MIN(D44+C45,Inputs!B5-Inputs!B6)</f>
        <v>31500</v>
      </c>
      <c r="E45" s="7">
        <f>Inputs!B5-D45</f>
        <v>18500</v>
      </c>
      <c r="F45" s="4" t="str">
        <f>IF(A45&gt;Inputs!B7*Inputs!B9,"(Beyond life)","")</f>
        <v/>
      </c>
    </row>
    <row r="46" spans="1:6" x14ac:dyDescent="0.25">
      <c r="A46" s="4">
        <f t="shared" si="2"/>
        <v>43</v>
      </c>
      <c r="B46" s="4" t="e">
        <f t="shared" si="3"/>
        <v>#NAME?</v>
      </c>
      <c r="C46" s="7">
        <f>C4</f>
        <v>750</v>
      </c>
      <c r="D46" s="7">
        <f>MIN(D45+C46,Inputs!B5-Inputs!B6)</f>
        <v>32250</v>
      </c>
      <c r="E46" s="7">
        <f>Inputs!B5-D46</f>
        <v>17750</v>
      </c>
      <c r="F46" s="4" t="str">
        <f>IF(A46&gt;Inputs!B7*Inputs!B9,"(Beyond life)","")</f>
        <v/>
      </c>
    </row>
    <row r="47" spans="1:6" x14ac:dyDescent="0.25">
      <c r="A47" s="4">
        <f t="shared" si="2"/>
        <v>44</v>
      </c>
      <c r="B47" s="4" t="e">
        <f t="shared" si="3"/>
        <v>#NAME?</v>
      </c>
      <c r="C47" s="7">
        <f>C4</f>
        <v>750</v>
      </c>
      <c r="D47" s="7">
        <f>MIN(D46+C47,Inputs!B5-Inputs!B6)</f>
        <v>33000</v>
      </c>
      <c r="E47" s="7">
        <f>Inputs!B5-D47</f>
        <v>17000</v>
      </c>
      <c r="F47" s="4" t="str">
        <f>IF(A47&gt;Inputs!B7*Inputs!B9,"(Beyond life)","")</f>
        <v/>
      </c>
    </row>
    <row r="48" spans="1:6" x14ac:dyDescent="0.25">
      <c r="A48" s="4">
        <f t="shared" si="2"/>
        <v>45</v>
      </c>
      <c r="B48" s="4" t="e">
        <f t="shared" si="3"/>
        <v>#NAME?</v>
      </c>
      <c r="C48" s="7">
        <f>C4</f>
        <v>750</v>
      </c>
      <c r="D48" s="7">
        <f>MIN(D47+C48,Inputs!B5-Inputs!B6)</f>
        <v>33750</v>
      </c>
      <c r="E48" s="7">
        <f>Inputs!B5-D48</f>
        <v>16250</v>
      </c>
      <c r="F48" s="4" t="str">
        <f>IF(A48&gt;Inputs!B7*Inputs!B9,"(Beyond life)","")</f>
        <v/>
      </c>
    </row>
    <row r="49" spans="1:6" x14ac:dyDescent="0.25">
      <c r="A49" s="4">
        <f t="shared" si="2"/>
        <v>46</v>
      </c>
      <c r="B49" s="4" t="e">
        <f t="shared" si="3"/>
        <v>#NAME?</v>
      </c>
      <c r="C49" s="7">
        <f>C4</f>
        <v>750</v>
      </c>
      <c r="D49" s="7">
        <f>MIN(D48+C49,Inputs!B5-Inputs!B6)</f>
        <v>34500</v>
      </c>
      <c r="E49" s="7">
        <f>Inputs!B5-D49</f>
        <v>15500</v>
      </c>
      <c r="F49" s="4" t="str">
        <f>IF(A49&gt;Inputs!B7*Inputs!B9,"(Beyond life)","")</f>
        <v/>
      </c>
    </row>
    <row r="50" spans="1:6" x14ac:dyDescent="0.25">
      <c r="A50" s="4">
        <f t="shared" si="2"/>
        <v>47</v>
      </c>
      <c r="B50" s="4" t="e">
        <f t="shared" si="3"/>
        <v>#NAME?</v>
      </c>
      <c r="C50" s="7">
        <f>C4</f>
        <v>750</v>
      </c>
      <c r="D50" s="7">
        <f>MIN(D49+C50,Inputs!B5-Inputs!B6)</f>
        <v>35250</v>
      </c>
      <c r="E50" s="7">
        <f>Inputs!B5-D50</f>
        <v>14750</v>
      </c>
      <c r="F50" s="4" t="str">
        <f>IF(A50&gt;Inputs!B7*Inputs!B9,"(Beyond life)","")</f>
        <v/>
      </c>
    </row>
    <row r="51" spans="1:6" x14ac:dyDescent="0.25">
      <c r="A51" s="4">
        <f t="shared" si="2"/>
        <v>48</v>
      </c>
      <c r="B51" s="4" t="e">
        <f t="shared" si="3"/>
        <v>#NAME?</v>
      </c>
      <c r="C51" s="7">
        <f>C4</f>
        <v>750</v>
      </c>
      <c r="D51" s="7">
        <f>MIN(D50+C51,Inputs!B5-Inputs!B6)</f>
        <v>36000</v>
      </c>
      <c r="E51" s="7">
        <f>Inputs!B5-D51</f>
        <v>14000</v>
      </c>
      <c r="F51" s="4" t="str">
        <f>IF(A51&gt;Inputs!B7*Inputs!B9,"(Beyond life)","")</f>
        <v/>
      </c>
    </row>
    <row r="52" spans="1:6" x14ac:dyDescent="0.25">
      <c r="A52" s="4">
        <f t="shared" si="2"/>
        <v>49</v>
      </c>
      <c r="B52" s="4" t="e">
        <f t="shared" si="3"/>
        <v>#NAME?</v>
      </c>
      <c r="C52" s="7">
        <f>C4</f>
        <v>750</v>
      </c>
      <c r="D52" s="7">
        <f>MIN(D51+C52,Inputs!B5-Inputs!B6)</f>
        <v>36750</v>
      </c>
      <c r="E52" s="7">
        <f>Inputs!B5-D52</f>
        <v>13250</v>
      </c>
      <c r="F52" s="4" t="str">
        <f>IF(A52&gt;Inputs!B7*Inputs!B9,"(Beyond life)","")</f>
        <v/>
      </c>
    </row>
    <row r="53" spans="1:6" x14ac:dyDescent="0.25">
      <c r="A53" s="4">
        <f t="shared" si="2"/>
        <v>50</v>
      </c>
      <c r="B53" s="4" t="e">
        <f t="shared" si="3"/>
        <v>#NAME?</v>
      </c>
      <c r="C53" s="7">
        <f>C4</f>
        <v>750</v>
      </c>
      <c r="D53" s="7">
        <f>MIN(D52+C53,Inputs!B5-Inputs!B6)</f>
        <v>37500</v>
      </c>
      <c r="E53" s="7">
        <f>Inputs!B5-D53</f>
        <v>12500</v>
      </c>
      <c r="F53" s="4" t="str">
        <f>IF(A53&gt;Inputs!B7*Inputs!B9,"(Beyond life)","")</f>
        <v/>
      </c>
    </row>
    <row r="54" spans="1:6" x14ac:dyDescent="0.25">
      <c r="A54" s="4">
        <f t="shared" si="2"/>
        <v>51</v>
      </c>
      <c r="B54" s="4" t="e">
        <f t="shared" si="3"/>
        <v>#NAME?</v>
      </c>
      <c r="C54" s="7">
        <f>C4</f>
        <v>750</v>
      </c>
      <c r="D54" s="7">
        <f>MIN(D53+C54,Inputs!B5-Inputs!B6)</f>
        <v>38250</v>
      </c>
      <c r="E54" s="7">
        <f>Inputs!B5-D54</f>
        <v>11750</v>
      </c>
      <c r="F54" s="4" t="str">
        <f>IF(A54&gt;Inputs!B7*Inputs!B9,"(Beyond life)","")</f>
        <v/>
      </c>
    </row>
    <row r="55" spans="1:6" x14ac:dyDescent="0.25">
      <c r="A55" s="4">
        <f t="shared" si="2"/>
        <v>52</v>
      </c>
      <c r="B55" s="4" t="e">
        <f t="shared" si="3"/>
        <v>#NAME?</v>
      </c>
      <c r="C55" s="7">
        <f>C4</f>
        <v>750</v>
      </c>
      <c r="D55" s="7">
        <f>MIN(D54+C55,Inputs!B5-Inputs!B6)</f>
        <v>39000</v>
      </c>
      <c r="E55" s="7">
        <f>Inputs!B5-D55</f>
        <v>11000</v>
      </c>
      <c r="F55" s="4" t="str">
        <f>IF(A55&gt;Inputs!B7*Inputs!B9,"(Beyond life)","")</f>
        <v/>
      </c>
    </row>
    <row r="56" spans="1:6" x14ac:dyDescent="0.25">
      <c r="A56" s="4">
        <f t="shared" si="2"/>
        <v>53</v>
      </c>
      <c r="B56" s="4" t="e">
        <f t="shared" si="3"/>
        <v>#NAME?</v>
      </c>
      <c r="C56" s="7">
        <f>C4</f>
        <v>750</v>
      </c>
      <c r="D56" s="7">
        <f>MIN(D55+C56,Inputs!B5-Inputs!B6)</f>
        <v>39750</v>
      </c>
      <c r="E56" s="7">
        <f>Inputs!B5-D56</f>
        <v>10250</v>
      </c>
      <c r="F56" s="4" t="str">
        <f>IF(A56&gt;Inputs!B7*Inputs!B9,"(Beyond life)","")</f>
        <v/>
      </c>
    </row>
    <row r="57" spans="1:6" x14ac:dyDescent="0.25">
      <c r="A57" s="4">
        <f t="shared" si="2"/>
        <v>54</v>
      </c>
      <c r="B57" s="4" t="e">
        <f t="shared" si="3"/>
        <v>#NAME?</v>
      </c>
      <c r="C57" s="7">
        <f>C4</f>
        <v>750</v>
      </c>
      <c r="D57" s="7">
        <f>MIN(D56+C57,Inputs!B5-Inputs!B6)</f>
        <v>40500</v>
      </c>
      <c r="E57" s="7">
        <f>Inputs!B5-D57</f>
        <v>9500</v>
      </c>
      <c r="F57" s="4" t="str">
        <f>IF(A57&gt;Inputs!B7*Inputs!B9,"(Beyond life)","")</f>
        <v/>
      </c>
    </row>
    <row r="58" spans="1:6" x14ac:dyDescent="0.25">
      <c r="A58" s="4">
        <f t="shared" si="2"/>
        <v>55</v>
      </c>
      <c r="B58" s="4" t="e">
        <f t="shared" si="3"/>
        <v>#NAME?</v>
      </c>
      <c r="C58" s="7">
        <f>C4</f>
        <v>750</v>
      </c>
      <c r="D58" s="7">
        <f>MIN(D57+C58,Inputs!B5-Inputs!B6)</f>
        <v>41250</v>
      </c>
      <c r="E58" s="7">
        <f>Inputs!B5-D58</f>
        <v>8750</v>
      </c>
      <c r="F58" s="4" t="str">
        <f>IF(A58&gt;Inputs!B7*Inputs!B9,"(Beyond life)","")</f>
        <v/>
      </c>
    </row>
    <row r="59" spans="1:6" x14ac:dyDescent="0.25">
      <c r="A59" s="4">
        <f t="shared" si="2"/>
        <v>56</v>
      </c>
      <c r="B59" s="4" t="e">
        <f t="shared" si="3"/>
        <v>#NAME?</v>
      </c>
      <c r="C59" s="7">
        <f>C4</f>
        <v>750</v>
      </c>
      <c r="D59" s="7">
        <f>MIN(D58+C59,Inputs!B5-Inputs!B6)</f>
        <v>42000</v>
      </c>
      <c r="E59" s="7">
        <f>Inputs!B5-D59</f>
        <v>8000</v>
      </c>
      <c r="F59" s="4" t="str">
        <f>IF(A59&gt;Inputs!B7*Inputs!B9,"(Beyond life)","")</f>
        <v/>
      </c>
    </row>
    <row r="60" spans="1:6" x14ac:dyDescent="0.25">
      <c r="A60" s="4">
        <f t="shared" si="2"/>
        <v>57</v>
      </c>
      <c r="B60" s="4" t="e">
        <f t="shared" si="3"/>
        <v>#NAME?</v>
      </c>
      <c r="C60" s="7">
        <f>C4</f>
        <v>750</v>
      </c>
      <c r="D60" s="7">
        <f>MIN(D59+C60,Inputs!B5-Inputs!B6)</f>
        <v>42750</v>
      </c>
      <c r="E60" s="7">
        <f>Inputs!B5-D60</f>
        <v>7250</v>
      </c>
      <c r="F60" s="4" t="str">
        <f>IF(A60&gt;Inputs!B7*Inputs!B9,"(Beyond life)","")</f>
        <v/>
      </c>
    </row>
    <row r="61" spans="1:6" x14ac:dyDescent="0.25">
      <c r="A61" s="4">
        <f t="shared" si="2"/>
        <v>58</v>
      </c>
      <c r="B61" s="4" t="e">
        <f t="shared" si="3"/>
        <v>#NAME?</v>
      </c>
      <c r="C61" s="7">
        <f>C4</f>
        <v>750</v>
      </c>
      <c r="D61" s="7">
        <f>MIN(D60+C61,Inputs!B5-Inputs!B6)</f>
        <v>43500</v>
      </c>
      <c r="E61" s="7">
        <f>Inputs!B5-D61</f>
        <v>6500</v>
      </c>
      <c r="F61" s="4" t="str">
        <f>IF(A61&gt;Inputs!B7*Inputs!B9,"(Beyond life)","")</f>
        <v/>
      </c>
    </row>
    <row r="62" spans="1:6" x14ac:dyDescent="0.25">
      <c r="A62" s="4">
        <f t="shared" si="2"/>
        <v>59</v>
      </c>
      <c r="B62" s="4" t="e">
        <f t="shared" si="3"/>
        <v>#NAME?</v>
      </c>
      <c r="C62" s="7">
        <f>C4</f>
        <v>750</v>
      </c>
      <c r="D62" s="7">
        <f>MIN(D61+C62,Inputs!B5-Inputs!B6)</f>
        <v>44250</v>
      </c>
      <c r="E62" s="7">
        <f>Inputs!B5-D62</f>
        <v>5750</v>
      </c>
      <c r="F62" s="4" t="str">
        <f>IF(A62&gt;Inputs!B7*Inputs!B9,"(Beyond life)","")</f>
        <v/>
      </c>
    </row>
    <row r="63" spans="1:6" x14ac:dyDescent="0.25">
      <c r="A63" s="4">
        <f t="shared" si="2"/>
        <v>60</v>
      </c>
      <c r="B63" s="4" t="e">
        <f t="shared" si="3"/>
        <v>#NAME?</v>
      </c>
      <c r="C63" s="7">
        <f>C4</f>
        <v>750</v>
      </c>
      <c r="D63" s="7">
        <f>MIN(D62+C63,Inputs!B5-Inputs!B6)</f>
        <v>45000</v>
      </c>
      <c r="E63" s="7">
        <f>Inputs!B5-D63</f>
        <v>5000</v>
      </c>
      <c r="F63" s="4" t="str">
        <f>IF(A63&gt;Inputs!B7*Inputs!B9,"(Beyond life)","")</f>
        <v/>
      </c>
    </row>
    <row r="64" spans="1:6" x14ac:dyDescent="0.25">
      <c r="A64" s="4">
        <f t="shared" si="2"/>
        <v>61</v>
      </c>
      <c r="B64" s="4" t="e">
        <f t="shared" si="3"/>
        <v>#NAME?</v>
      </c>
      <c r="C64" s="7">
        <f>C4</f>
        <v>750</v>
      </c>
      <c r="D64" s="7">
        <f>MIN(D63+C64,Inputs!B5-Inputs!B6)</f>
        <v>45000</v>
      </c>
      <c r="E64" s="7">
        <f>Inputs!B5-D64</f>
        <v>5000</v>
      </c>
      <c r="F64" s="4" t="str">
        <f>IF(A64&gt;Inputs!B7*Inputs!B9,"(Beyond life)","")</f>
        <v>(Beyond life)</v>
      </c>
    </row>
    <row r="65" spans="1:6" x14ac:dyDescent="0.25">
      <c r="A65" s="4"/>
      <c r="B65" s="4" t="e">
        <f t="shared" si="3"/>
        <v>#NAME?</v>
      </c>
      <c r="C65" s="7">
        <f>C4</f>
        <v>750</v>
      </c>
      <c r="D65" s="7">
        <f>MIN(D64+C65,Inputs!B5-Inputs!B6)</f>
        <v>45000</v>
      </c>
      <c r="E65" s="7">
        <f>Inputs!B5-D65</f>
        <v>5000</v>
      </c>
      <c r="F65" s="4" t="str">
        <f>IF(A65&gt;Inputs!B7*Inputs!B9,"(Beyond life)","")</f>
        <v/>
      </c>
    </row>
    <row r="66" spans="1:6" x14ac:dyDescent="0.25">
      <c r="A66" s="4"/>
      <c r="B66" s="4" t="e">
        <f t="shared" si="3"/>
        <v>#NAME?</v>
      </c>
      <c r="C66" s="7">
        <f>C4</f>
        <v>750</v>
      </c>
      <c r="D66" s="7">
        <f>MIN(D65+C66,Inputs!B5-Inputs!B6)</f>
        <v>45000</v>
      </c>
      <c r="E66" s="7">
        <f>Inputs!B5-D66</f>
        <v>5000</v>
      </c>
      <c r="F66" s="4" t="str">
        <f>IF(A66&gt;Inputs!B7*Inputs!B9,"(Beyond life)","")</f>
        <v/>
      </c>
    </row>
    <row r="67" spans="1:6" x14ac:dyDescent="0.25">
      <c r="A67" s="4"/>
      <c r="B67" s="4" t="e">
        <f t="shared" si="3"/>
        <v>#NAME?</v>
      </c>
      <c r="C67" s="7">
        <f>C4</f>
        <v>750</v>
      </c>
      <c r="D67" s="7">
        <f>MIN(D66+C67,Inputs!B5-Inputs!B6)</f>
        <v>45000</v>
      </c>
      <c r="E67" s="7">
        <f>Inputs!B5-D67</f>
        <v>5000</v>
      </c>
      <c r="F67" s="4" t="str">
        <f>IF(A67&gt;Inputs!B7*Inputs!B9,"(Beyond life)","")</f>
        <v/>
      </c>
    </row>
    <row r="68" spans="1:6" x14ac:dyDescent="0.25">
      <c r="A68" s="4"/>
      <c r="B68" s="4" t="e">
        <f t="shared" si="3"/>
        <v>#NAME?</v>
      </c>
      <c r="C68" s="7">
        <f>C4</f>
        <v>750</v>
      </c>
      <c r="D68" s="7">
        <f>MIN(D67+C68,Inputs!B5-Inputs!B6)</f>
        <v>45000</v>
      </c>
      <c r="E68" s="7">
        <f>Inputs!B5-D68</f>
        <v>5000</v>
      </c>
      <c r="F68" s="4" t="str">
        <f>IF(A68&gt;Inputs!B7*Inputs!B9,"(Beyond life)","")</f>
        <v/>
      </c>
    </row>
    <row r="69" spans="1:6" x14ac:dyDescent="0.25">
      <c r="A69" s="4"/>
      <c r="B69" s="4" t="e">
        <f t="shared" ref="B69:B99" si="4">EDATE(B68,1)</f>
        <v>#NAME?</v>
      </c>
      <c r="C69" s="7">
        <f>C4</f>
        <v>750</v>
      </c>
      <c r="D69" s="7">
        <f>MIN(D68+C69,Inputs!B5-Inputs!B6)</f>
        <v>45000</v>
      </c>
      <c r="E69" s="7">
        <f>Inputs!B5-D69</f>
        <v>5000</v>
      </c>
      <c r="F69" s="4" t="str">
        <f>IF(A69&gt;Inputs!B7*Inputs!B9,"(Beyond life)","")</f>
        <v/>
      </c>
    </row>
    <row r="70" spans="1:6" x14ac:dyDescent="0.25">
      <c r="A70" s="4"/>
      <c r="B70" s="4" t="e">
        <f t="shared" si="4"/>
        <v>#NAME?</v>
      </c>
      <c r="C70" s="7">
        <f>C4</f>
        <v>750</v>
      </c>
      <c r="D70" s="7">
        <f>MIN(D69+C70,Inputs!B5-Inputs!B6)</f>
        <v>45000</v>
      </c>
      <c r="E70" s="7">
        <f>Inputs!B5-D70</f>
        <v>5000</v>
      </c>
      <c r="F70" s="4" t="str">
        <f>IF(A70&gt;Inputs!B7*Inputs!B9,"(Beyond life)","")</f>
        <v/>
      </c>
    </row>
    <row r="71" spans="1:6" x14ac:dyDescent="0.25">
      <c r="A71" s="4"/>
      <c r="B71" s="4" t="e">
        <f t="shared" si="4"/>
        <v>#NAME?</v>
      </c>
      <c r="C71" s="7">
        <f>C4</f>
        <v>750</v>
      </c>
      <c r="D71" s="7">
        <f>MIN(D70+C71,Inputs!B5-Inputs!B6)</f>
        <v>45000</v>
      </c>
      <c r="E71" s="7">
        <f>Inputs!B5-D71</f>
        <v>5000</v>
      </c>
      <c r="F71" s="4" t="str">
        <f>IF(A71&gt;Inputs!B7*Inputs!B9,"(Beyond life)","")</f>
        <v/>
      </c>
    </row>
    <row r="72" spans="1:6" x14ac:dyDescent="0.25">
      <c r="A72" s="4"/>
      <c r="B72" s="4" t="e">
        <f t="shared" si="4"/>
        <v>#NAME?</v>
      </c>
      <c r="C72" s="7">
        <f>C4</f>
        <v>750</v>
      </c>
      <c r="D72" s="7">
        <f>MIN(D71+C72,Inputs!B5-Inputs!B6)</f>
        <v>45000</v>
      </c>
      <c r="E72" s="7">
        <f>Inputs!B5-D72</f>
        <v>5000</v>
      </c>
      <c r="F72" s="4" t="str">
        <f>IF(A72&gt;Inputs!B7*Inputs!B9,"(Beyond life)","")</f>
        <v/>
      </c>
    </row>
    <row r="73" spans="1:6" x14ac:dyDescent="0.25">
      <c r="A73" s="4"/>
      <c r="B73" s="4" t="e">
        <f t="shared" si="4"/>
        <v>#NAME?</v>
      </c>
      <c r="C73" s="7">
        <f>C4</f>
        <v>750</v>
      </c>
      <c r="D73" s="7">
        <f>MIN(D72+C73,Inputs!B5-Inputs!B6)</f>
        <v>45000</v>
      </c>
      <c r="E73" s="7">
        <f>Inputs!B5-D73</f>
        <v>5000</v>
      </c>
      <c r="F73" s="4" t="str">
        <f>IF(A73&gt;Inputs!B7*Inputs!B9,"(Beyond life)","")</f>
        <v/>
      </c>
    </row>
    <row r="74" spans="1:6" x14ac:dyDescent="0.25">
      <c r="A74" s="4"/>
      <c r="B74" s="4" t="e">
        <f t="shared" si="4"/>
        <v>#NAME?</v>
      </c>
      <c r="C74" s="7">
        <f>C4</f>
        <v>750</v>
      </c>
      <c r="D74" s="7">
        <f>MIN(D73+C74,Inputs!B5-Inputs!B6)</f>
        <v>45000</v>
      </c>
      <c r="E74" s="7">
        <f>Inputs!B5-D74</f>
        <v>5000</v>
      </c>
      <c r="F74" s="4" t="str">
        <f>IF(A74&gt;Inputs!B7*Inputs!B9,"(Beyond life)","")</f>
        <v/>
      </c>
    </row>
    <row r="75" spans="1:6" x14ac:dyDescent="0.25">
      <c r="A75" s="4"/>
      <c r="B75" s="4" t="e">
        <f t="shared" si="4"/>
        <v>#NAME?</v>
      </c>
      <c r="C75" s="7">
        <f>C4</f>
        <v>750</v>
      </c>
      <c r="D75" s="7">
        <f>MIN(D74+C75,Inputs!B5-Inputs!B6)</f>
        <v>45000</v>
      </c>
      <c r="E75" s="7">
        <f>Inputs!B5-D75</f>
        <v>5000</v>
      </c>
      <c r="F75" s="4" t="str">
        <f>IF(A75&gt;Inputs!B7*Inputs!B9,"(Beyond life)","")</f>
        <v/>
      </c>
    </row>
    <row r="76" spans="1:6" x14ac:dyDescent="0.25">
      <c r="A76" s="4"/>
      <c r="B76" s="4" t="e">
        <f t="shared" si="4"/>
        <v>#NAME?</v>
      </c>
      <c r="C76" s="7">
        <f>C4</f>
        <v>750</v>
      </c>
      <c r="D76" s="7">
        <f>MIN(D75+C76,Inputs!B5-Inputs!B6)</f>
        <v>45000</v>
      </c>
      <c r="E76" s="7">
        <f>Inputs!B5-D76</f>
        <v>5000</v>
      </c>
      <c r="F76" s="4" t="str">
        <f>IF(A76&gt;Inputs!B7*Inputs!B9,"(Beyond life)","")</f>
        <v/>
      </c>
    </row>
    <row r="77" spans="1:6" x14ac:dyDescent="0.25">
      <c r="A77" s="4"/>
      <c r="B77" s="4" t="e">
        <f t="shared" si="4"/>
        <v>#NAME?</v>
      </c>
      <c r="C77" s="7">
        <f>C4</f>
        <v>750</v>
      </c>
      <c r="D77" s="7">
        <f>MIN(D76+C77,Inputs!B5-Inputs!B6)</f>
        <v>45000</v>
      </c>
      <c r="E77" s="7">
        <f>Inputs!B5-D77</f>
        <v>5000</v>
      </c>
      <c r="F77" s="4" t="str">
        <f>IF(A77&gt;Inputs!B7*Inputs!B9,"(Beyond life)","")</f>
        <v/>
      </c>
    </row>
    <row r="78" spans="1:6" x14ac:dyDescent="0.25">
      <c r="A78" s="4"/>
      <c r="B78" s="4" t="e">
        <f t="shared" si="4"/>
        <v>#NAME?</v>
      </c>
      <c r="C78" s="7">
        <f>C4</f>
        <v>750</v>
      </c>
      <c r="D78" s="7">
        <f>MIN(D77+C78,Inputs!B5-Inputs!B6)</f>
        <v>45000</v>
      </c>
      <c r="E78" s="7">
        <f>Inputs!B5-D78</f>
        <v>5000</v>
      </c>
      <c r="F78" s="4" t="str">
        <f>IF(A78&gt;Inputs!B7*Inputs!B9,"(Beyond life)","")</f>
        <v/>
      </c>
    </row>
    <row r="79" spans="1:6" x14ac:dyDescent="0.25">
      <c r="A79" s="4"/>
      <c r="B79" s="4" t="e">
        <f t="shared" si="4"/>
        <v>#NAME?</v>
      </c>
      <c r="C79" s="7">
        <f>C4</f>
        <v>750</v>
      </c>
      <c r="D79" s="7">
        <f>MIN(D78+C79,Inputs!B5-Inputs!B6)</f>
        <v>45000</v>
      </c>
      <c r="E79" s="7">
        <f>Inputs!B5-D79</f>
        <v>5000</v>
      </c>
      <c r="F79" s="4" t="str">
        <f>IF(A79&gt;Inputs!B7*Inputs!B9,"(Beyond life)","")</f>
        <v/>
      </c>
    </row>
    <row r="80" spans="1:6" x14ac:dyDescent="0.25">
      <c r="A80" s="4"/>
      <c r="B80" s="4" t="e">
        <f t="shared" si="4"/>
        <v>#NAME?</v>
      </c>
      <c r="C80" s="7">
        <f>C4</f>
        <v>750</v>
      </c>
      <c r="D80" s="7">
        <f>MIN(D79+C80,Inputs!B5-Inputs!B6)</f>
        <v>45000</v>
      </c>
      <c r="E80" s="7">
        <f>Inputs!B5-D80</f>
        <v>5000</v>
      </c>
      <c r="F80" s="4" t="str">
        <f>IF(A80&gt;Inputs!B7*Inputs!B9,"(Beyond life)","")</f>
        <v/>
      </c>
    </row>
    <row r="81" spans="1:6" x14ac:dyDescent="0.25">
      <c r="A81" s="4"/>
      <c r="B81" s="4" t="e">
        <f t="shared" si="4"/>
        <v>#NAME?</v>
      </c>
      <c r="C81" s="7">
        <f>C4</f>
        <v>750</v>
      </c>
      <c r="D81" s="7">
        <f>MIN(D80+C81,Inputs!B5-Inputs!B6)</f>
        <v>45000</v>
      </c>
      <c r="E81" s="7">
        <f>Inputs!B5-D81</f>
        <v>5000</v>
      </c>
      <c r="F81" s="4" t="str">
        <f>IF(A81&gt;Inputs!B7*Inputs!B9,"(Beyond life)","")</f>
        <v/>
      </c>
    </row>
    <row r="82" spans="1:6" x14ac:dyDescent="0.25">
      <c r="A82" s="4"/>
      <c r="B82" s="4" t="e">
        <f t="shared" si="4"/>
        <v>#NAME?</v>
      </c>
      <c r="C82" s="7">
        <f>C4</f>
        <v>750</v>
      </c>
      <c r="D82" s="7">
        <f>MIN(D81+C82,Inputs!B5-Inputs!B6)</f>
        <v>45000</v>
      </c>
      <c r="E82" s="7">
        <f>Inputs!B5-D82</f>
        <v>5000</v>
      </c>
      <c r="F82" s="4" t="str">
        <f>IF(A82&gt;Inputs!B7*Inputs!B9,"(Beyond life)","")</f>
        <v/>
      </c>
    </row>
    <row r="83" spans="1:6" x14ac:dyDescent="0.25">
      <c r="A83" s="4"/>
      <c r="B83" s="4" t="e">
        <f t="shared" si="4"/>
        <v>#NAME?</v>
      </c>
      <c r="C83" s="7">
        <f>C4</f>
        <v>750</v>
      </c>
      <c r="D83" s="7">
        <f>MIN(D82+C83,Inputs!B5-Inputs!B6)</f>
        <v>45000</v>
      </c>
      <c r="E83" s="7">
        <f>Inputs!B5-D83</f>
        <v>5000</v>
      </c>
      <c r="F83" s="4" t="str">
        <f>IF(A83&gt;Inputs!B7*Inputs!B9,"(Beyond life)","")</f>
        <v/>
      </c>
    </row>
    <row r="84" spans="1:6" x14ac:dyDescent="0.25">
      <c r="A84" s="4"/>
      <c r="B84" s="4" t="e">
        <f t="shared" si="4"/>
        <v>#NAME?</v>
      </c>
      <c r="C84" s="7">
        <f>C4</f>
        <v>750</v>
      </c>
      <c r="D84" s="7">
        <f>MIN(D83+C84,Inputs!B5-Inputs!B6)</f>
        <v>45000</v>
      </c>
      <c r="E84" s="7">
        <f>Inputs!B5-D84</f>
        <v>5000</v>
      </c>
      <c r="F84" s="4" t="str">
        <f>IF(A84&gt;Inputs!B7*Inputs!B9,"(Beyond life)","")</f>
        <v/>
      </c>
    </row>
    <row r="85" spans="1:6" x14ac:dyDescent="0.25">
      <c r="A85" s="4"/>
      <c r="B85" s="4" t="e">
        <f t="shared" si="4"/>
        <v>#NAME?</v>
      </c>
      <c r="C85" s="7">
        <f>C4</f>
        <v>750</v>
      </c>
      <c r="D85" s="7">
        <f>MIN(D84+C85,Inputs!B5-Inputs!B6)</f>
        <v>45000</v>
      </c>
      <c r="E85" s="7">
        <f>Inputs!B5-D85</f>
        <v>5000</v>
      </c>
      <c r="F85" s="4" t="str">
        <f>IF(A85&gt;Inputs!B7*Inputs!B9,"(Beyond life)","")</f>
        <v/>
      </c>
    </row>
    <row r="86" spans="1:6" x14ac:dyDescent="0.25">
      <c r="A86" s="4"/>
      <c r="B86" s="4" t="e">
        <f t="shared" si="4"/>
        <v>#NAME?</v>
      </c>
      <c r="C86" s="7">
        <f>C4</f>
        <v>750</v>
      </c>
      <c r="D86" s="7">
        <f>MIN(D85+C86,Inputs!B5-Inputs!B6)</f>
        <v>45000</v>
      </c>
      <c r="E86" s="7">
        <f>Inputs!B5-D86</f>
        <v>5000</v>
      </c>
      <c r="F86" s="4" t="str">
        <f>IF(A86&gt;Inputs!B7*Inputs!B9,"(Beyond life)","")</f>
        <v/>
      </c>
    </row>
    <row r="87" spans="1:6" x14ac:dyDescent="0.25">
      <c r="A87" s="4"/>
      <c r="B87" s="4" t="e">
        <f t="shared" si="4"/>
        <v>#NAME?</v>
      </c>
      <c r="C87" s="7">
        <f>C4</f>
        <v>750</v>
      </c>
      <c r="D87" s="7">
        <f>MIN(D86+C87,Inputs!B5-Inputs!B6)</f>
        <v>45000</v>
      </c>
      <c r="E87" s="7">
        <f>Inputs!B5-D87</f>
        <v>5000</v>
      </c>
      <c r="F87" s="4" t="str">
        <f>IF(A87&gt;Inputs!B7*Inputs!B9,"(Beyond life)","")</f>
        <v/>
      </c>
    </row>
    <row r="88" spans="1:6" x14ac:dyDescent="0.25">
      <c r="A88" s="4"/>
      <c r="B88" s="4" t="e">
        <f t="shared" si="4"/>
        <v>#NAME?</v>
      </c>
      <c r="C88" s="7">
        <f>C4</f>
        <v>750</v>
      </c>
      <c r="D88" s="7">
        <f>MIN(D87+C88,Inputs!B5-Inputs!B6)</f>
        <v>45000</v>
      </c>
      <c r="E88" s="7">
        <f>Inputs!B5-D88</f>
        <v>5000</v>
      </c>
      <c r="F88" s="4" t="str">
        <f>IF(A88&gt;Inputs!B7*Inputs!B9,"(Beyond life)","")</f>
        <v/>
      </c>
    </row>
    <row r="89" spans="1:6" x14ac:dyDescent="0.25">
      <c r="A89" s="4"/>
      <c r="B89" s="4" t="e">
        <f t="shared" si="4"/>
        <v>#NAME?</v>
      </c>
      <c r="C89" s="7">
        <f>C4</f>
        <v>750</v>
      </c>
      <c r="D89" s="7">
        <f>MIN(D88+C89,Inputs!B5-Inputs!B6)</f>
        <v>45000</v>
      </c>
      <c r="E89" s="7">
        <f>Inputs!B5-D89</f>
        <v>5000</v>
      </c>
      <c r="F89" s="4" t="str">
        <f>IF(A89&gt;Inputs!B7*Inputs!B9,"(Beyond life)","")</f>
        <v/>
      </c>
    </row>
    <row r="90" spans="1:6" x14ac:dyDescent="0.25">
      <c r="A90" s="4"/>
      <c r="B90" s="4" t="e">
        <f t="shared" si="4"/>
        <v>#NAME?</v>
      </c>
      <c r="C90" s="7">
        <f>C4</f>
        <v>750</v>
      </c>
      <c r="D90" s="7">
        <f>MIN(D89+C90,Inputs!B5-Inputs!B6)</f>
        <v>45000</v>
      </c>
      <c r="E90" s="7">
        <f>Inputs!B5-D90</f>
        <v>5000</v>
      </c>
      <c r="F90" s="4" t="str">
        <f>IF(A90&gt;Inputs!B7*Inputs!B9,"(Beyond life)","")</f>
        <v/>
      </c>
    </row>
    <row r="91" spans="1:6" x14ac:dyDescent="0.25">
      <c r="A91" s="4"/>
      <c r="B91" s="4" t="e">
        <f t="shared" si="4"/>
        <v>#NAME?</v>
      </c>
      <c r="C91" s="7">
        <f>C4</f>
        <v>750</v>
      </c>
      <c r="D91" s="7">
        <f>MIN(D90+C91,Inputs!B5-Inputs!B6)</f>
        <v>45000</v>
      </c>
      <c r="E91" s="7">
        <f>Inputs!B5-D91</f>
        <v>5000</v>
      </c>
      <c r="F91" s="4" t="str">
        <f>IF(A91&gt;Inputs!B7*Inputs!B9,"(Beyond life)","")</f>
        <v/>
      </c>
    </row>
    <row r="92" spans="1:6" x14ac:dyDescent="0.25">
      <c r="A92" s="4"/>
      <c r="B92" s="4" t="e">
        <f t="shared" si="4"/>
        <v>#NAME?</v>
      </c>
      <c r="C92" s="7">
        <f>C4</f>
        <v>750</v>
      </c>
      <c r="D92" s="7">
        <f>MIN(D91+C92,Inputs!B5-Inputs!B6)</f>
        <v>45000</v>
      </c>
      <c r="E92" s="7">
        <f>Inputs!B5-D92</f>
        <v>5000</v>
      </c>
      <c r="F92" s="4" t="str">
        <f>IF(A92&gt;Inputs!B7*Inputs!B9,"(Beyond life)","")</f>
        <v/>
      </c>
    </row>
    <row r="93" spans="1:6" x14ac:dyDescent="0.25">
      <c r="A93" s="4"/>
      <c r="B93" s="4" t="e">
        <f t="shared" si="4"/>
        <v>#NAME?</v>
      </c>
      <c r="C93" s="7">
        <f>C4</f>
        <v>750</v>
      </c>
      <c r="D93" s="7">
        <f>MIN(D92+C93,Inputs!B5-Inputs!B6)</f>
        <v>45000</v>
      </c>
      <c r="E93" s="7">
        <f>Inputs!B5-D93</f>
        <v>5000</v>
      </c>
      <c r="F93" s="4" t="str">
        <f>IF(A93&gt;Inputs!B7*Inputs!B9,"(Beyond life)","")</f>
        <v/>
      </c>
    </row>
    <row r="94" spans="1:6" x14ac:dyDescent="0.25">
      <c r="A94" s="4"/>
      <c r="B94" s="4" t="e">
        <f t="shared" si="4"/>
        <v>#NAME?</v>
      </c>
      <c r="C94" s="7">
        <f>C4</f>
        <v>750</v>
      </c>
      <c r="D94" s="7">
        <f>MIN(D93+C94,Inputs!B5-Inputs!B6)</f>
        <v>45000</v>
      </c>
      <c r="E94" s="7">
        <f>Inputs!B5-D94</f>
        <v>5000</v>
      </c>
      <c r="F94" s="4" t="str">
        <f>IF(A94&gt;Inputs!B7*Inputs!B9,"(Beyond life)","")</f>
        <v/>
      </c>
    </row>
    <row r="95" spans="1:6" x14ac:dyDescent="0.25">
      <c r="A95" s="4"/>
      <c r="B95" s="4" t="e">
        <f t="shared" si="4"/>
        <v>#NAME?</v>
      </c>
      <c r="C95" s="7">
        <f>C4</f>
        <v>750</v>
      </c>
      <c r="D95" s="7">
        <f>MIN(D94+C95,Inputs!B5-Inputs!B6)</f>
        <v>45000</v>
      </c>
      <c r="E95" s="7">
        <f>Inputs!B5-D95</f>
        <v>5000</v>
      </c>
      <c r="F95" s="4" t="str">
        <f>IF(A95&gt;Inputs!B7*Inputs!B9,"(Beyond life)","")</f>
        <v/>
      </c>
    </row>
    <row r="96" spans="1:6" x14ac:dyDescent="0.25">
      <c r="A96" s="4"/>
      <c r="B96" s="4" t="e">
        <f t="shared" si="4"/>
        <v>#NAME?</v>
      </c>
      <c r="C96" s="7">
        <f>C4</f>
        <v>750</v>
      </c>
      <c r="D96" s="7">
        <f>MIN(D95+C96,Inputs!B5-Inputs!B6)</f>
        <v>45000</v>
      </c>
      <c r="E96" s="7">
        <f>Inputs!B5-D96</f>
        <v>5000</v>
      </c>
      <c r="F96" s="4" t="str">
        <f>IF(A96&gt;Inputs!B7*Inputs!B9,"(Beyond life)","")</f>
        <v/>
      </c>
    </row>
    <row r="97" spans="1:6" x14ac:dyDescent="0.25">
      <c r="A97" s="4"/>
      <c r="B97" s="4" t="e">
        <f t="shared" si="4"/>
        <v>#NAME?</v>
      </c>
      <c r="C97" s="7">
        <f>C4</f>
        <v>750</v>
      </c>
      <c r="D97" s="7">
        <f>MIN(D96+C97,Inputs!B5-Inputs!B6)</f>
        <v>45000</v>
      </c>
      <c r="E97" s="7">
        <f>Inputs!B5-D97</f>
        <v>5000</v>
      </c>
      <c r="F97" s="4" t="str">
        <f>IF(A97&gt;Inputs!B7*Inputs!B9,"(Beyond life)","")</f>
        <v/>
      </c>
    </row>
    <row r="98" spans="1:6" x14ac:dyDescent="0.25">
      <c r="A98" s="4"/>
      <c r="B98" s="4" t="e">
        <f t="shared" si="4"/>
        <v>#NAME?</v>
      </c>
      <c r="C98" s="7">
        <f>C4</f>
        <v>750</v>
      </c>
      <c r="D98" s="7">
        <f>MIN(D97+C98,Inputs!B5-Inputs!B6)</f>
        <v>45000</v>
      </c>
      <c r="E98" s="7">
        <f>Inputs!B5-D98</f>
        <v>5000</v>
      </c>
      <c r="F98" s="4" t="str">
        <f>IF(A98&gt;Inputs!B7*Inputs!B9,"(Beyond life)","")</f>
        <v/>
      </c>
    </row>
    <row r="99" spans="1:6" x14ac:dyDescent="0.25">
      <c r="A99" s="4"/>
      <c r="B99" s="4" t="e">
        <f t="shared" si="4"/>
        <v>#NAME?</v>
      </c>
      <c r="C99" s="7">
        <f>C4</f>
        <v>750</v>
      </c>
      <c r="D99" s="7">
        <f>MIN(D98+C99,Inputs!B5-Inputs!B6)</f>
        <v>45000</v>
      </c>
      <c r="E99" s="7">
        <f>Inputs!B5-D99</f>
        <v>5000</v>
      </c>
      <c r="F99" s="4" t="str">
        <f>IF(A99&gt;Inputs!B7*Inputs!B9,"(Beyond life)","")</f>
        <v/>
      </c>
    </row>
    <row r="101" spans="1:6" x14ac:dyDescent="0.25">
      <c r="A101" s="2" t="s">
        <v>2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2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8" customWidth="1"/>
    <col min="2" max="3" width="16" customWidth="1"/>
    <col min="4" max="6" width="18" customWidth="1"/>
  </cols>
  <sheetData>
    <row r="1" spans="1:6" ht="18.75" x14ac:dyDescent="0.3">
      <c r="A1" s="1" t="s">
        <v>35</v>
      </c>
    </row>
    <row r="2" spans="1:6" x14ac:dyDescent="0.25">
      <c r="F2" s="8" t="s">
        <v>36</v>
      </c>
    </row>
    <row r="3" spans="1:6" ht="15.75" x14ac:dyDescent="0.25">
      <c r="A3" s="3" t="s">
        <v>30</v>
      </c>
      <c r="B3" s="3" t="s">
        <v>31</v>
      </c>
      <c r="C3" s="3" t="s">
        <v>32</v>
      </c>
      <c r="D3" s="3" t="s">
        <v>33</v>
      </c>
      <c r="E3" s="3" t="s">
        <v>34</v>
      </c>
      <c r="F3" s="3">
        <f>Inputs!B10/Inputs!B9</f>
        <v>3.3333333333333335E-5</v>
      </c>
    </row>
    <row r="4" spans="1:6" x14ac:dyDescent="0.25">
      <c r="A4" s="4">
        <v>1</v>
      </c>
      <c r="B4" s="4" t="e">
        <f>DATEVALUE(TEXT(Inputs!B7&amp;-1,yyyy-mm-dd))</f>
        <v>#NAME?</v>
      </c>
      <c r="C4" s="7">
        <f>MIN(E4*F3,Inputs!B5-Inputs!B6)</f>
        <v>1.6666666666666667</v>
      </c>
      <c r="D4" s="7">
        <f>C4</f>
        <v>1.6666666666666667</v>
      </c>
      <c r="E4" s="7">
        <f>Inputs!B5</f>
        <v>50000</v>
      </c>
      <c r="F4" s="4"/>
    </row>
    <row r="5" spans="1:6" x14ac:dyDescent="0.25">
      <c r="A5" s="4">
        <f t="shared" ref="A5:A36" si="0">A4+1</f>
        <v>2</v>
      </c>
      <c r="B5" s="4" t="e">
        <f t="shared" ref="B5:B36" si="1">EDATE(B4,1)</f>
        <v>#NAME?</v>
      </c>
      <c r="C5" s="7">
        <f>MIN(E4*F3, E4-Inputs!B6, (Inputs!B5-Inputs!B6)-D4)</f>
        <v>1.6666666666666667</v>
      </c>
      <c r="D5" s="7">
        <f>MIN(D4+C5, Inputs!B5-Inputs!B6)</f>
        <v>3.3333333333333335</v>
      </c>
      <c r="E5" s="7">
        <f t="shared" ref="E5:E36" si="2">E4-C4</f>
        <v>49998.333333333336</v>
      </c>
      <c r="F5" s="4" t="str">
        <f>IF(A5&gt;Inputs!B7*Inputs!B9,"(Beyond life)","")</f>
        <v/>
      </c>
    </row>
    <row r="6" spans="1:6" x14ac:dyDescent="0.25">
      <c r="A6" s="4">
        <f t="shared" si="0"/>
        <v>3</v>
      </c>
      <c r="B6" s="4" t="e">
        <f t="shared" si="1"/>
        <v>#NAME?</v>
      </c>
      <c r="C6" s="7">
        <f>MIN(E5*F3, E5-Inputs!B6, (Inputs!B5-Inputs!B6)-D5)</f>
        <v>1.6666111111111113</v>
      </c>
      <c r="D6" s="7">
        <f>MIN(D5+C6, Inputs!B5-Inputs!B6)</f>
        <v>4.999944444444445</v>
      </c>
      <c r="E6" s="7">
        <f t="shared" si="2"/>
        <v>49996.666666666672</v>
      </c>
      <c r="F6" s="4" t="str">
        <f>IF(A6&gt;Inputs!B7*Inputs!B9,"(Beyond life)","")</f>
        <v/>
      </c>
    </row>
    <row r="7" spans="1:6" x14ac:dyDescent="0.25">
      <c r="A7" s="4">
        <f t="shared" si="0"/>
        <v>4</v>
      </c>
      <c r="B7" s="4" t="e">
        <f t="shared" si="1"/>
        <v>#NAME?</v>
      </c>
      <c r="C7" s="7">
        <f>MIN(E6*F3, E6-Inputs!B6, (Inputs!B5-Inputs!B6)-D6)</f>
        <v>1.6665555555555558</v>
      </c>
      <c r="D7" s="7">
        <f>MIN(D6+C7, Inputs!B5-Inputs!B6)</f>
        <v>6.666500000000001</v>
      </c>
      <c r="E7" s="7">
        <f t="shared" si="2"/>
        <v>49995.00005555556</v>
      </c>
      <c r="F7" s="4" t="str">
        <f>IF(A7&gt;Inputs!B7*Inputs!B9,"(Beyond life)","")</f>
        <v/>
      </c>
    </row>
    <row r="8" spans="1:6" x14ac:dyDescent="0.25">
      <c r="A8" s="4">
        <f t="shared" si="0"/>
        <v>5</v>
      </c>
      <c r="B8" s="4" t="e">
        <f t="shared" si="1"/>
        <v>#NAME?</v>
      </c>
      <c r="C8" s="7">
        <f>MIN(E7*F3, E7-Inputs!B6, (Inputs!B5-Inputs!B6)-D7)</f>
        <v>1.6665000018518521</v>
      </c>
      <c r="D8" s="7">
        <f>MIN(D7+C8, Inputs!B5-Inputs!B6)</f>
        <v>8.333000001851854</v>
      </c>
      <c r="E8" s="7">
        <f t="shared" si="2"/>
        <v>49993.333500000001</v>
      </c>
      <c r="F8" s="4" t="str">
        <f>IF(A8&gt;Inputs!B7*Inputs!B9,"(Beyond life)","")</f>
        <v/>
      </c>
    </row>
    <row r="9" spans="1:6" x14ac:dyDescent="0.25">
      <c r="A9" s="4">
        <f t="shared" si="0"/>
        <v>6</v>
      </c>
      <c r="B9" s="4" t="e">
        <f t="shared" si="1"/>
        <v>#NAME?</v>
      </c>
      <c r="C9" s="7">
        <f>MIN(E8*F3, E8-Inputs!B6, (Inputs!B5-Inputs!B6)-D8)</f>
        <v>1.6664444500000002</v>
      </c>
      <c r="D9" s="7">
        <f>MIN(D8+C9, Inputs!B5-Inputs!B6)</f>
        <v>9.9994444518518542</v>
      </c>
      <c r="E9" s="7">
        <f t="shared" si="2"/>
        <v>49991.666999998146</v>
      </c>
      <c r="F9" s="4" t="str">
        <f>IF(A9&gt;Inputs!B7*Inputs!B9,"(Beyond life)","")</f>
        <v/>
      </c>
    </row>
    <row r="10" spans="1:6" x14ac:dyDescent="0.25">
      <c r="A10" s="4">
        <f t="shared" si="0"/>
        <v>7</v>
      </c>
      <c r="B10" s="4" t="e">
        <f t="shared" si="1"/>
        <v>#NAME?</v>
      </c>
      <c r="C10" s="7">
        <f>MIN(E9*F3, E9-Inputs!B6, (Inputs!B5-Inputs!B6)-D9)</f>
        <v>1.6663888999999383</v>
      </c>
      <c r="D10" s="7">
        <f>MIN(D9+C10, Inputs!B5-Inputs!B6)</f>
        <v>11.665833351851793</v>
      </c>
      <c r="E10" s="7">
        <f t="shared" si="2"/>
        <v>49990.000555548148</v>
      </c>
      <c r="F10" s="4" t="str">
        <f>IF(A10&gt;Inputs!B7*Inputs!B9,"(Beyond life)","")</f>
        <v/>
      </c>
    </row>
    <row r="11" spans="1:6" x14ac:dyDescent="0.25">
      <c r="A11" s="4">
        <f t="shared" si="0"/>
        <v>8</v>
      </c>
      <c r="B11" s="4" t="e">
        <f t="shared" si="1"/>
        <v>#NAME?</v>
      </c>
      <c r="C11" s="7">
        <f>MIN(E10*F3, E10-Inputs!B6, (Inputs!B5-Inputs!B6)-D10)</f>
        <v>1.666333351851605</v>
      </c>
      <c r="D11" s="7">
        <f>MIN(D10+C11, Inputs!B5-Inputs!B6)</f>
        <v>13.332166703703399</v>
      </c>
      <c r="E11" s="7">
        <f t="shared" si="2"/>
        <v>49988.33416664815</v>
      </c>
      <c r="F11" s="4" t="str">
        <f>IF(A11&gt;Inputs!B7*Inputs!B9,"(Beyond life)","")</f>
        <v/>
      </c>
    </row>
    <row r="12" spans="1:6" x14ac:dyDescent="0.25">
      <c r="A12" s="4">
        <f t="shared" si="0"/>
        <v>9</v>
      </c>
      <c r="B12" s="4" t="e">
        <f t="shared" si="1"/>
        <v>#NAME?</v>
      </c>
      <c r="C12" s="7">
        <f>MIN(E11*F3, E11-Inputs!B6, (Inputs!B5-Inputs!B6)-D11)</f>
        <v>1.6662778055549383</v>
      </c>
      <c r="D12" s="7">
        <f>MIN(D11+C12, Inputs!B5-Inputs!B6)</f>
        <v>14.998444509258338</v>
      </c>
      <c r="E12" s="7">
        <f t="shared" si="2"/>
        <v>49986.667833296298</v>
      </c>
      <c r="F12" s="4" t="str">
        <f>IF(A12&gt;Inputs!B7*Inputs!B9,"(Beyond life)","")</f>
        <v/>
      </c>
    </row>
    <row r="13" spans="1:6" x14ac:dyDescent="0.25">
      <c r="A13" s="4">
        <f t="shared" si="0"/>
        <v>10</v>
      </c>
      <c r="B13" s="4" t="e">
        <f t="shared" si="1"/>
        <v>#NAME?</v>
      </c>
      <c r="C13" s="7">
        <f>MIN(E12*F3, E12-Inputs!B6, (Inputs!B5-Inputs!B6)-D12)</f>
        <v>1.6662222611098767</v>
      </c>
      <c r="D13" s="7">
        <f>MIN(D12+C13, Inputs!B5-Inputs!B6)</f>
        <v>16.664666770368214</v>
      </c>
      <c r="E13" s="7">
        <f t="shared" si="2"/>
        <v>49985.001555490744</v>
      </c>
      <c r="F13" s="4" t="str">
        <f>IF(A13&gt;Inputs!B7*Inputs!B9,"(Beyond life)","")</f>
        <v/>
      </c>
    </row>
    <row r="14" spans="1:6" x14ac:dyDescent="0.25">
      <c r="A14" s="4">
        <f t="shared" si="0"/>
        <v>11</v>
      </c>
      <c r="B14" s="4" t="e">
        <f t="shared" si="1"/>
        <v>#NAME?</v>
      </c>
      <c r="C14" s="7">
        <f>MIN(E13*F3, E13-Inputs!B6, (Inputs!B5-Inputs!B6)-D13)</f>
        <v>1.6661667185163582</v>
      </c>
      <c r="D14" s="7">
        <f>MIN(D13+C14, Inputs!B5-Inputs!B6)</f>
        <v>18.330833488884572</v>
      </c>
      <c r="E14" s="7">
        <f t="shared" si="2"/>
        <v>49983.335333229632</v>
      </c>
      <c r="F14" s="4" t="str">
        <f>IF(A14&gt;Inputs!B7*Inputs!B9,"(Beyond life)","")</f>
        <v/>
      </c>
    </row>
    <row r="15" spans="1:6" x14ac:dyDescent="0.25">
      <c r="A15" s="4">
        <f t="shared" si="0"/>
        <v>12</v>
      </c>
      <c r="B15" s="4" t="e">
        <f t="shared" si="1"/>
        <v>#NAME?</v>
      </c>
      <c r="C15" s="7">
        <f>MIN(E14*F3, E14-Inputs!B6, (Inputs!B5-Inputs!B6)-D14)</f>
        <v>1.6661111777743212</v>
      </c>
      <c r="D15" s="7">
        <f>MIN(D14+C15, Inputs!B5-Inputs!B6)</f>
        <v>19.996944666658894</v>
      </c>
      <c r="E15" s="7">
        <f t="shared" si="2"/>
        <v>49981.669166511114</v>
      </c>
      <c r="F15" s="4" t="str">
        <f>IF(A15&gt;Inputs!B7*Inputs!B9,"(Beyond life)","")</f>
        <v/>
      </c>
    </row>
    <row r="16" spans="1:6" x14ac:dyDescent="0.25">
      <c r="A16" s="4">
        <f t="shared" si="0"/>
        <v>13</v>
      </c>
      <c r="B16" s="4" t="e">
        <f t="shared" si="1"/>
        <v>#NAME?</v>
      </c>
      <c r="C16" s="7">
        <f>MIN(E15*F3, E15-Inputs!B6, (Inputs!B5-Inputs!B6)-D15)</f>
        <v>1.6660556388837038</v>
      </c>
      <c r="D16" s="7">
        <f>MIN(D15+C16, Inputs!B5-Inputs!B6)</f>
        <v>21.663000305542599</v>
      </c>
      <c r="E16" s="7">
        <f t="shared" si="2"/>
        <v>49980.003055333342</v>
      </c>
      <c r="F16" s="4" t="str">
        <f>IF(A16&gt;Inputs!B7*Inputs!B9,"(Beyond life)","")</f>
        <v/>
      </c>
    </row>
    <row r="17" spans="1:6" x14ac:dyDescent="0.25">
      <c r="A17" s="4">
        <f t="shared" si="0"/>
        <v>14</v>
      </c>
      <c r="B17" s="4" t="e">
        <f t="shared" si="1"/>
        <v>#NAME?</v>
      </c>
      <c r="C17" s="7">
        <f>MIN(E16*F3, E16-Inputs!B6, (Inputs!B5-Inputs!B6)-D16)</f>
        <v>1.6660001018444448</v>
      </c>
      <c r="D17" s="7">
        <f>MIN(D16+C17, Inputs!B5-Inputs!B6)</f>
        <v>23.329000407387046</v>
      </c>
      <c r="E17" s="7">
        <f t="shared" si="2"/>
        <v>49978.33699969446</v>
      </c>
      <c r="F17" s="4" t="str">
        <f>IF(A17&gt;Inputs!B7*Inputs!B9,"(Beyond life)","")</f>
        <v/>
      </c>
    </row>
    <row r="18" spans="1:6" x14ac:dyDescent="0.25">
      <c r="A18" s="4">
        <f t="shared" si="0"/>
        <v>15</v>
      </c>
      <c r="B18" s="4" t="e">
        <f t="shared" si="1"/>
        <v>#NAME?</v>
      </c>
      <c r="C18" s="7">
        <f>MIN(E17*F3, E17-Inputs!B6, (Inputs!B5-Inputs!B6)-D17)</f>
        <v>1.6659445666564821</v>
      </c>
      <c r="D18" s="7">
        <f>MIN(D17+C18, Inputs!B5-Inputs!B6)</f>
        <v>24.994944974043527</v>
      </c>
      <c r="E18" s="7">
        <f t="shared" si="2"/>
        <v>49976.670999592614</v>
      </c>
      <c r="F18" s="4" t="str">
        <f>IF(A18&gt;Inputs!B7*Inputs!B9,"(Beyond life)","")</f>
        <v/>
      </c>
    </row>
    <row r="19" spans="1:6" x14ac:dyDescent="0.25">
      <c r="A19" s="4">
        <f t="shared" si="0"/>
        <v>16</v>
      </c>
      <c r="B19" s="4" t="e">
        <f t="shared" si="1"/>
        <v>#NAME?</v>
      </c>
      <c r="C19" s="7">
        <f>MIN(E18*F3, E18-Inputs!B6, (Inputs!B5-Inputs!B6)-D18)</f>
        <v>1.6658890333197538</v>
      </c>
      <c r="D19" s="7">
        <f>MIN(D18+C19, Inputs!B5-Inputs!B6)</f>
        <v>26.660834007363281</v>
      </c>
      <c r="E19" s="7">
        <f t="shared" si="2"/>
        <v>49975.005055025955</v>
      </c>
      <c r="F19" s="4" t="str">
        <f>IF(A19&gt;Inputs!B7*Inputs!B9,"(Beyond life)","")</f>
        <v/>
      </c>
    </row>
    <row r="20" spans="1:6" x14ac:dyDescent="0.25">
      <c r="A20" s="4">
        <f t="shared" si="0"/>
        <v>17</v>
      </c>
      <c r="B20" s="4" t="e">
        <f t="shared" si="1"/>
        <v>#NAME?</v>
      </c>
      <c r="C20" s="7">
        <f>MIN(E19*F3, E19-Inputs!B6, (Inputs!B5-Inputs!B6)-D19)</f>
        <v>1.6658335018341985</v>
      </c>
      <c r="D20" s="7">
        <f>MIN(D19+C20, Inputs!B5-Inputs!B6)</f>
        <v>28.326667509197481</v>
      </c>
      <c r="E20" s="7">
        <f t="shared" si="2"/>
        <v>49973.339165992635</v>
      </c>
      <c r="F20" s="4" t="str">
        <f>IF(A20&gt;Inputs!B7*Inputs!B9,"(Beyond life)","")</f>
        <v/>
      </c>
    </row>
    <row r="21" spans="1:6" x14ac:dyDescent="0.25">
      <c r="A21" s="4">
        <f t="shared" si="0"/>
        <v>18</v>
      </c>
      <c r="B21" s="4" t="e">
        <f t="shared" si="1"/>
        <v>#NAME?</v>
      </c>
      <c r="C21" s="7">
        <f>MIN(E20*F3, E20-Inputs!B6, (Inputs!B5-Inputs!B6)-D20)</f>
        <v>1.6657779721997545</v>
      </c>
      <c r="D21" s="7">
        <f>MIN(D20+C21, Inputs!B5-Inputs!B6)</f>
        <v>29.992445481397237</v>
      </c>
      <c r="E21" s="7">
        <f t="shared" si="2"/>
        <v>49971.673332490798</v>
      </c>
      <c r="F21" s="4" t="str">
        <f>IF(A21&gt;Inputs!B7*Inputs!B9,"(Beyond life)","")</f>
        <v/>
      </c>
    </row>
    <row r="22" spans="1:6" x14ac:dyDescent="0.25">
      <c r="A22" s="4">
        <f t="shared" si="0"/>
        <v>19</v>
      </c>
      <c r="B22" s="4" t="e">
        <f t="shared" si="1"/>
        <v>#NAME?</v>
      </c>
      <c r="C22" s="7">
        <f>MIN(E21*F3, E21-Inputs!B6, (Inputs!B5-Inputs!B6)-D21)</f>
        <v>1.6657224444163601</v>
      </c>
      <c r="D22" s="7">
        <f>MIN(D21+C22, Inputs!B5-Inputs!B6)</f>
        <v>31.658167925813597</v>
      </c>
      <c r="E22" s="7">
        <f t="shared" si="2"/>
        <v>49970.007554518597</v>
      </c>
      <c r="F22" s="4" t="str">
        <f>IF(A22&gt;Inputs!B7*Inputs!B9,"(Beyond life)","")</f>
        <v/>
      </c>
    </row>
    <row r="23" spans="1:6" x14ac:dyDescent="0.25">
      <c r="A23" s="4">
        <f t="shared" si="0"/>
        <v>20</v>
      </c>
      <c r="B23" s="4" t="e">
        <f t="shared" si="1"/>
        <v>#NAME?</v>
      </c>
      <c r="C23" s="7">
        <f>MIN(E22*F3, E22-Inputs!B6, (Inputs!B5-Inputs!B6)-D22)</f>
        <v>1.6656669184839534</v>
      </c>
      <c r="D23" s="7">
        <f>MIN(D22+C23, Inputs!B5-Inputs!B6)</f>
        <v>33.323834844297551</v>
      </c>
      <c r="E23" s="7">
        <f t="shared" si="2"/>
        <v>49968.341832074184</v>
      </c>
      <c r="F23" s="4" t="str">
        <f>IF(A23&gt;Inputs!B7*Inputs!B9,"(Beyond life)","")</f>
        <v/>
      </c>
    </row>
    <row r="24" spans="1:6" x14ac:dyDescent="0.25">
      <c r="A24" s="4">
        <f t="shared" si="0"/>
        <v>21</v>
      </c>
      <c r="B24" s="4" t="e">
        <f t="shared" si="1"/>
        <v>#NAME?</v>
      </c>
      <c r="C24" s="7">
        <f>MIN(E23*F3, E23-Inputs!B6, (Inputs!B5-Inputs!B6)-D23)</f>
        <v>1.6656113944024729</v>
      </c>
      <c r="D24" s="7">
        <f>MIN(D23+C24, Inputs!B5-Inputs!B6)</f>
        <v>34.989446238700026</v>
      </c>
      <c r="E24" s="7">
        <f t="shared" si="2"/>
        <v>49966.676165155703</v>
      </c>
      <c r="F24" s="4" t="str">
        <f>IF(A24&gt;Inputs!B7*Inputs!B9,"(Beyond life)","")</f>
        <v/>
      </c>
    </row>
    <row r="25" spans="1:6" x14ac:dyDescent="0.25">
      <c r="A25" s="4">
        <f t="shared" si="0"/>
        <v>22</v>
      </c>
      <c r="B25" s="4" t="e">
        <f t="shared" si="1"/>
        <v>#NAME?</v>
      </c>
      <c r="C25" s="7">
        <f>MIN(E24*F3, E24-Inputs!B6, (Inputs!B5-Inputs!B6)-D24)</f>
        <v>1.6655558721718569</v>
      </c>
      <c r="D25" s="7">
        <f>MIN(D24+C25, Inputs!B5-Inputs!B6)</f>
        <v>36.655002110871884</v>
      </c>
      <c r="E25" s="7">
        <f t="shared" si="2"/>
        <v>49965.010553761298</v>
      </c>
      <c r="F25" s="4" t="str">
        <f>IF(A25&gt;Inputs!B7*Inputs!B9,"(Beyond life)","")</f>
        <v/>
      </c>
    </row>
    <row r="26" spans="1:6" x14ac:dyDescent="0.25">
      <c r="A26" s="4">
        <f t="shared" si="0"/>
        <v>23</v>
      </c>
      <c r="B26" s="4" t="e">
        <f t="shared" si="1"/>
        <v>#NAME?</v>
      </c>
      <c r="C26" s="7">
        <f>MIN(E25*F3, E25-Inputs!B6, (Inputs!B5-Inputs!B6)-D25)</f>
        <v>1.6655003517920433</v>
      </c>
      <c r="D26" s="7">
        <f>MIN(D25+C26, Inputs!B5-Inputs!B6)</f>
        <v>38.320502462663924</v>
      </c>
      <c r="E26" s="7">
        <f t="shared" si="2"/>
        <v>49963.344997889129</v>
      </c>
      <c r="F26" s="4" t="str">
        <f>IF(A26&gt;Inputs!B7*Inputs!B9,"(Beyond life)","")</f>
        <v/>
      </c>
    </row>
    <row r="27" spans="1:6" x14ac:dyDescent="0.25">
      <c r="A27" s="4">
        <f t="shared" si="0"/>
        <v>24</v>
      </c>
      <c r="B27" s="4" t="e">
        <f t="shared" si="1"/>
        <v>#NAME?</v>
      </c>
      <c r="C27" s="7">
        <f>MIN(E26*F3, E26-Inputs!B6, (Inputs!B5-Inputs!B6)-D26)</f>
        <v>1.665444833262971</v>
      </c>
      <c r="D27" s="7">
        <f>MIN(D26+C27, Inputs!B5-Inputs!B6)</f>
        <v>39.985947295926898</v>
      </c>
      <c r="E27" s="7">
        <f t="shared" si="2"/>
        <v>49961.679497537334</v>
      </c>
      <c r="F27" s="4" t="str">
        <f>IF(A27&gt;Inputs!B7*Inputs!B9,"(Beyond life)","")</f>
        <v/>
      </c>
    </row>
    <row r="28" spans="1:6" x14ac:dyDescent="0.25">
      <c r="A28" s="4">
        <f t="shared" si="0"/>
        <v>25</v>
      </c>
      <c r="B28" s="4" t="e">
        <f t="shared" si="1"/>
        <v>#NAME?</v>
      </c>
      <c r="C28" s="7">
        <f>MIN(E27*F3, E27-Inputs!B6, (Inputs!B5-Inputs!B6)-D27)</f>
        <v>1.6653893165845779</v>
      </c>
      <c r="D28" s="7">
        <f>MIN(D27+C28, Inputs!B5-Inputs!B6)</f>
        <v>41.651336612511479</v>
      </c>
      <c r="E28" s="7">
        <f t="shared" si="2"/>
        <v>49960.014052704071</v>
      </c>
      <c r="F28" s="4" t="str">
        <f>IF(A28&gt;Inputs!B7*Inputs!B9,"(Beyond life)","")</f>
        <v/>
      </c>
    </row>
    <row r="29" spans="1:6" x14ac:dyDescent="0.25">
      <c r="A29" s="4">
        <f t="shared" si="0"/>
        <v>26</v>
      </c>
      <c r="B29" s="4" t="e">
        <f t="shared" si="1"/>
        <v>#NAME?</v>
      </c>
      <c r="C29" s="7">
        <f>MIN(E28*F3, E28-Inputs!B6, (Inputs!B5-Inputs!B6)-D28)</f>
        <v>1.6653338017568025</v>
      </c>
      <c r="D29" s="7">
        <f>MIN(D28+C29, Inputs!B5-Inputs!B6)</f>
        <v>43.31667041426828</v>
      </c>
      <c r="E29" s="7">
        <f t="shared" si="2"/>
        <v>49958.348663387485</v>
      </c>
      <c r="F29" s="4" t="str">
        <f>IF(A29&gt;Inputs!B7*Inputs!B9,"(Beyond life)","")</f>
        <v/>
      </c>
    </row>
    <row r="30" spans="1:6" x14ac:dyDescent="0.25">
      <c r="A30" s="4">
        <f t="shared" si="0"/>
        <v>27</v>
      </c>
      <c r="B30" s="4" t="e">
        <f t="shared" si="1"/>
        <v>#NAME?</v>
      </c>
      <c r="C30" s="7">
        <f>MIN(E29*F3, E29-Inputs!B6, (Inputs!B5-Inputs!B6)-D29)</f>
        <v>1.6652782887795829</v>
      </c>
      <c r="D30" s="7">
        <f>MIN(D29+C30, Inputs!B5-Inputs!B6)</f>
        <v>44.981948703047863</v>
      </c>
      <c r="E30" s="7">
        <f t="shared" si="2"/>
        <v>49956.683329585729</v>
      </c>
      <c r="F30" s="4" t="str">
        <f>IF(A30&gt;Inputs!B7*Inputs!B9,"(Beyond life)","")</f>
        <v/>
      </c>
    </row>
    <row r="31" spans="1:6" x14ac:dyDescent="0.25">
      <c r="A31" s="4">
        <f t="shared" si="0"/>
        <v>28</v>
      </c>
      <c r="B31" s="4" t="e">
        <f t="shared" si="1"/>
        <v>#NAME?</v>
      </c>
      <c r="C31" s="7">
        <f>MIN(E30*F3, E30-Inputs!B6, (Inputs!B5-Inputs!B6)-D30)</f>
        <v>1.6652227776528576</v>
      </c>
      <c r="D31" s="7">
        <f>MIN(D30+C31, Inputs!B5-Inputs!B6)</f>
        <v>46.64717148070072</v>
      </c>
      <c r="E31" s="7">
        <f t="shared" si="2"/>
        <v>49955.018051296945</v>
      </c>
      <c r="F31" s="4" t="str">
        <f>IF(A31&gt;Inputs!B7*Inputs!B9,"(Beyond life)","")</f>
        <v/>
      </c>
    </row>
    <row r="32" spans="1:6" x14ac:dyDescent="0.25">
      <c r="A32" s="4">
        <f t="shared" si="0"/>
        <v>29</v>
      </c>
      <c r="B32" s="4" t="e">
        <f t="shared" si="1"/>
        <v>#NAME?</v>
      </c>
      <c r="C32" s="7">
        <f>MIN(E31*F3, E31-Inputs!B6, (Inputs!B5-Inputs!B6)-D31)</f>
        <v>1.665167268376565</v>
      </c>
      <c r="D32" s="7">
        <f>MIN(D31+C32, Inputs!B5-Inputs!B6)</f>
        <v>48.312338749077284</v>
      </c>
      <c r="E32" s="7">
        <f t="shared" si="2"/>
        <v>49953.352828519295</v>
      </c>
      <c r="F32" s="4" t="str">
        <f>IF(A32&gt;Inputs!B7*Inputs!B9,"(Beyond life)","")</f>
        <v/>
      </c>
    </row>
    <row r="33" spans="1:6" x14ac:dyDescent="0.25">
      <c r="A33" s="4">
        <f t="shared" si="0"/>
        <v>30</v>
      </c>
      <c r="B33" s="4" t="e">
        <f t="shared" si="1"/>
        <v>#NAME?</v>
      </c>
      <c r="C33" s="7">
        <f>MIN(E32*F3, E32-Inputs!B6, (Inputs!B5-Inputs!B6)-D32)</f>
        <v>1.6651117609506432</v>
      </c>
      <c r="D33" s="7">
        <f>MIN(D32+C33, Inputs!B5-Inputs!B6)</f>
        <v>49.977450510027928</v>
      </c>
      <c r="E33" s="7">
        <f t="shared" si="2"/>
        <v>49951.687661250915</v>
      </c>
      <c r="F33" s="4" t="str">
        <f>IF(A33&gt;Inputs!B7*Inputs!B9,"(Beyond life)","")</f>
        <v/>
      </c>
    </row>
    <row r="34" spans="1:6" x14ac:dyDescent="0.25">
      <c r="A34" s="4">
        <f t="shared" si="0"/>
        <v>31</v>
      </c>
      <c r="B34" s="4" t="e">
        <f t="shared" si="1"/>
        <v>#NAME?</v>
      </c>
      <c r="C34" s="7">
        <f>MIN(E33*F3, E33-Inputs!B6, (Inputs!B5-Inputs!B6)-D33)</f>
        <v>1.6650562553750305</v>
      </c>
      <c r="D34" s="7">
        <f>MIN(D33+C34, Inputs!B5-Inputs!B6)</f>
        <v>51.642506765402956</v>
      </c>
      <c r="E34" s="7">
        <f t="shared" si="2"/>
        <v>49950.022549489964</v>
      </c>
      <c r="F34" s="4" t="str">
        <f>IF(A34&gt;Inputs!B7*Inputs!B9,"(Beyond life)","")</f>
        <v/>
      </c>
    </row>
    <row r="35" spans="1:6" x14ac:dyDescent="0.25">
      <c r="A35" s="4">
        <f t="shared" si="0"/>
        <v>32</v>
      </c>
      <c r="B35" s="4" t="e">
        <f t="shared" si="1"/>
        <v>#NAME?</v>
      </c>
      <c r="C35" s="7">
        <f>MIN(E34*F3, E34-Inputs!B6, (Inputs!B5-Inputs!B6)-D34)</f>
        <v>1.6650007516496657</v>
      </c>
      <c r="D35" s="7">
        <f>MIN(D34+C35, Inputs!B5-Inputs!B6)</f>
        <v>53.30750751705262</v>
      </c>
      <c r="E35" s="7">
        <f t="shared" si="2"/>
        <v>49948.357493234587</v>
      </c>
      <c r="F35" s="4" t="str">
        <f>IF(A35&gt;Inputs!B7*Inputs!B9,"(Beyond life)","")</f>
        <v/>
      </c>
    </row>
    <row r="36" spans="1:6" x14ac:dyDescent="0.25">
      <c r="A36" s="4">
        <f t="shared" si="0"/>
        <v>33</v>
      </c>
      <c r="B36" s="4" t="e">
        <f t="shared" si="1"/>
        <v>#NAME?</v>
      </c>
      <c r="C36" s="7">
        <f>MIN(E35*F3, E35-Inputs!B6, (Inputs!B5-Inputs!B6)-D35)</f>
        <v>1.6649452497744863</v>
      </c>
      <c r="D36" s="7">
        <f>MIN(D35+C36, Inputs!B5-Inputs!B6)</f>
        <v>54.972452766827104</v>
      </c>
      <c r="E36" s="7">
        <f t="shared" si="2"/>
        <v>49946.692492482936</v>
      </c>
      <c r="F36" s="4" t="str">
        <f>IF(A36&gt;Inputs!B7*Inputs!B9,"(Beyond life)","")</f>
        <v/>
      </c>
    </row>
    <row r="37" spans="1:6" x14ac:dyDescent="0.25">
      <c r="A37" s="4">
        <f t="shared" ref="A37:A68" si="3">A36+1</f>
        <v>34</v>
      </c>
      <c r="B37" s="4" t="e">
        <f t="shared" ref="B37:B68" si="4">EDATE(B36,1)</f>
        <v>#NAME?</v>
      </c>
      <c r="C37" s="7">
        <f>MIN(E36*F3, E36-Inputs!B6, (Inputs!B5-Inputs!B6)-D36)</f>
        <v>1.6648897497494313</v>
      </c>
      <c r="D37" s="7">
        <f>MIN(D36+C37, Inputs!B5-Inputs!B6)</f>
        <v>56.637342516576538</v>
      </c>
      <c r="E37" s="7">
        <f t="shared" ref="E37:E68" si="5">E36-C36</f>
        <v>49945.027547233163</v>
      </c>
      <c r="F37" s="4" t="str">
        <f>IF(A37&gt;Inputs!B7*Inputs!B9,"(Beyond life)","")</f>
        <v/>
      </c>
    </row>
    <row r="38" spans="1:6" x14ac:dyDescent="0.25">
      <c r="A38" s="4">
        <f t="shared" si="3"/>
        <v>35</v>
      </c>
      <c r="B38" s="4" t="e">
        <f t="shared" si="4"/>
        <v>#NAME?</v>
      </c>
      <c r="C38" s="7">
        <f>MIN(E37*F3, E37-Inputs!B6, (Inputs!B5-Inputs!B6)-D37)</f>
        <v>1.6648342515744388</v>
      </c>
      <c r="D38" s="7">
        <f>MIN(D37+C38, Inputs!B5-Inputs!B6)</f>
        <v>58.302176768150979</v>
      </c>
      <c r="E38" s="7">
        <f t="shared" si="5"/>
        <v>49943.362657483412</v>
      </c>
      <c r="F38" s="4" t="str">
        <f>IF(A38&gt;Inputs!B7*Inputs!B9,"(Beyond life)","")</f>
        <v/>
      </c>
    </row>
    <row r="39" spans="1:6" x14ac:dyDescent="0.25">
      <c r="A39" s="4">
        <f t="shared" si="3"/>
        <v>36</v>
      </c>
      <c r="B39" s="4" t="e">
        <f t="shared" si="4"/>
        <v>#NAME?</v>
      </c>
      <c r="C39" s="7">
        <f>MIN(E38*F3, E38-Inputs!B6, (Inputs!B5-Inputs!B6)-D38)</f>
        <v>1.6647787552494471</v>
      </c>
      <c r="D39" s="7">
        <f>MIN(D38+C39, Inputs!B5-Inputs!B6)</f>
        <v>59.966955523400429</v>
      </c>
      <c r="E39" s="7">
        <f t="shared" si="5"/>
        <v>49941.697823231836</v>
      </c>
      <c r="F39" s="4" t="str">
        <f>IF(A39&gt;Inputs!B7*Inputs!B9,"(Beyond life)","")</f>
        <v/>
      </c>
    </row>
    <row r="40" spans="1:6" x14ac:dyDescent="0.25">
      <c r="A40" s="4">
        <f t="shared" si="3"/>
        <v>37</v>
      </c>
      <c r="B40" s="4" t="e">
        <f t="shared" si="4"/>
        <v>#NAME?</v>
      </c>
      <c r="C40" s="7">
        <f>MIN(E39*F3, E39-Inputs!B6, (Inputs!B5-Inputs!B6)-D39)</f>
        <v>1.6647232607743947</v>
      </c>
      <c r="D40" s="7">
        <f>MIN(D39+C40, Inputs!B5-Inputs!B6)</f>
        <v>61.631678784174824</v>
      </c>
      <c r="E40" s="7">
        <f t="shared" si="5"/>
        <v>49940.033044476586</v>
      </c>
      <c r="F40" s="4" t="str">
        <f>IF(A40&gt;Inputs!B7*Inputs!B9,"(Beyond life)","")</f>
        <v/>
      </c>
    </row>
    <row r="41" spans="1:6" x14ac:dyDescent="0.25">
      <c r="A41" s="4">
        <f t="shared" si="3"/>
        <v>38</v>
      </c>
      <c r="B41" s="4" t="e">
        <f t="shared" si="4"/>
        <v>#NAME?</v>
      </c>
      <c r="C41" s="7">
        <f>MIN(E40*F3, E40-Inputs!B6, (Inputs!B5-Inputs!B6)-D40)</f>
        <v>1.6646677681492197</v>
      </c>
      <c r="D41" s="7">
        <f>MIN(D40+C41, Inputs!B5-Inputs!B6)</f>
        <v>63.296346552324046</v>
      </c>
      <c r="E41" s="7">
        <f t="shared" si="5"/>
        <v>49938.368321215814</v>
      </c>
      <c r="F41" s="4" t="str">
        <f>IF(A41&gt;Inputs!B7*Inputs!B9,"(Beyond life)","")</f>
        <v/>
      </c>
    </row>
    <row r="42" spans="1:6" x14ac:dyDescent="0.25">
      <c r="A42" s="4">
        <f t="shared" si="3"/>
        <v>39</v>
      </c>
      <c r="B42" s="4" t="e">
        <f t="shared" si="4"/>
        <v>#NAME?</v>
      </c>
      <c r="C42" s="7">
        <f>MIN(E41*F3, E41-Inputs!B6, (Inputs!B5-Inputs!B6)-D41)</f>
        <v>1.6646122773738605</v>
      </c>
      <c r="D42" s="7">
        <f>MIN(D41+C42, Inputs!B5-Inputs!B6)</f>
        <v>64.960958829697901</v>
      </c>
      <c r="E42" s="7">
        <f t="shared" si="5"/>
        <v>49936.703653447665</v>
      </c>
      <c r="F42" s="4" t="str">
        <f>IF(A42&gt;Inputs!B7*Inputs!B9,"(Beyond life)","")</f>
        <v/>
      </c>
    </row>
    <row r="43" spans="1:6" x14ac:dyDescent="0.25">
      <c r="A43" s="4">
        <f t="shared" si="3"/>
        <v>40</v>
      </c>
      <c r="B43" s="4" t="e">
        <f t="shared" si="4"/>
        <v>#NAME?</v>
      </c>
      <c r="C43" s="7">
        <f>MIN(E42*F3, E42-Inputs!B6, (Inputs!B5-Inputs!B6)-D42)</f>
        <v>1.6645567884482555</v>
      </c>
      <c r="D43" s="7">
        <f>MIN(D42+C43, Inputs!B5-Inputs!B6)</f>
        <v>66.625515618146153</v>
      </c>
      <c r="E43" s="7">
        <f t="shared" si="5"/>
        <v>49935.03904117029</v>
      </c>
      <c r="F43" s="4" t="str">
        <f>IF(A43&gt;Inputs!B7*Inputs!B9,"(Beyond life)","")</f>
        <v/>
      </c>
    </row>
    <row r="44" spans="1:6" x14ac:dyDescent="0.25">
      <c r="A44" s="4">
        <f t="shared" si="3"/>
        <v>41</v>
      </c>
      <c r="B44" s="4" t="e">
        <f t="shared" si="4"/>
        <v>#NAME?</v>
      </c>
      <c r="C44" s="7">
        <f>MIN(E43*F3, E43-Inputs!B6, (Inputs!B5-Inputs!B6)-D43)</f>
        <v>1.6645013013723431</v>
      </c>
      <c r="D44" s="7">
        <f>MIN(D43+C44, Inputs!B5-Inputs!B6)</f>
        <v>68.290016919518493</v>
      </c>
      <c r="E44" s="7">
        <f t="shared" si="5"/>
        <v>49933.374484381842</v>
      </c>
      <c r="F44" s="4" t="str">
        <f>IF(A44&gt;Inputs!B7*Inputs!B9,"(Beyond life)","")</f>
        <v/>
      </c>
    </row>
    <row r="45" spans="1:6" x14ac:dyDescent="0.25">
      <c r="A45" s="4">
        <f t="shared" si="3"/>
        <v>42</v>
      </c>
      <c r="B45" s="4" t="e">
        <f t="shared" si="4"/>
        <v>#NAME?</v>
      </c>
      <c r="C45" s="7">
        <f>MIN(E44*F3, E44-Inputs!B6, (Inputs!B5-Inputs!B6)-D44)</f>
        <v>1.6644458161460616</v>
      </c>
      <c r="D45" s="7">
        <f>MIN(D44+C45, Inputs!B5-Inputs!B6)</f>
        <v>69.954462735664549</v>
      </c>
      <c r="E45" s="7">
        <f t="shared" si="5"/>
        <v>49931.709983080473</v>
      </c>
      <c r="F45" s="4" t="str">
        <f>IF(A45&gt;Inputs!B7*Inputs!B9,"(Beyond life)","")</f>
        <v/>
      </c>
    </row>
    <row r="46" spans="1:6" x14ac:dyDescent="0.25">
      <c r="A46" s="4">
        <f t="shared" si="3"/>
        <v>43</v>
      </c>
      <c r="B46" s="4" t="e">
        <f t="shared" si="4"/>
        <v>#NAME?</v>
      </c>
      <c r="C46" s="7">
        <f>MIN(E45*F3, E45-Inputs!B6, (Inputs!B5-Inputs!B6)-D45)</f>
        <v>1.6643903327693492</v>
      </c>
      <c r="D46" s="7">
        <f>MIN(D45+C46, Inputs!B5-Inputs!B6)</f>
        <v>71.618853068433893</v>
      </c>
      <c r="E46" s="7">
        <f t="shared" si="5"/>
        <v>49930.045537264326</v>
      </c>
      <c r="F46" s="4" t="str">
        <f>IF(A46&gt;Inputs!B7*Inputs!B9,"(Beyond life)","")</f>
        <v/>
      </c>
    </row>
    <row r="47" spans="1:6" x14ac:dyDescent="0.25">
      <c r="A47" s="4">
        <f t="shared" si="3"/>
        <v>44</v>
      </c>
      <c r="B47" s="4" t="e">
        <f t="shared" si="4"/>
        <v>#NAME?</v>
      </c>
      <c r="C47" s="7">
        <f>MIN(E46*F3, E46-Inputs!B6, (Inputs!B5-Inputs!B6)-D46)</f>
        <v>1.6643348512421443</v>
      </c>
      <c r="D47" s="7">
        <f>MIN(D46+C47, Inputs!B5-Inputs!B6)</f>
        <v>73.283187919676038</v>
      </c>
      <c r="E47" s="7">
        <f t="shared" si="5"/>
        <v>49928.381146931555</v>
      </c>
      <c r="F47" s="4" t="str">
        <f>IF(A47&gt;Inputs!B7*Inputs!B9,"(Beyond life)","")</f>
        <v/>
      </c>
    </row>
    <row r="48" spans="1:6" x14ac:dyDescent="0.25">
      <c r="A48" s="4">
        <f t="shared" si="3"/>
        <v>45</v>
      </c>
      <c r="B48" s="4" t="e">
        <f t="shared" si="4"/>
        <v>#NAME?</v>
      </c>
      <c r="C48" s="7">
        <f>MIN(E47*F3, E47-Inputs!B6, (Inputs!B5-Inputs!B6)-D47)</f>
        <v>1.6642793715643853</v>
      </c>
      <c r="D48" s="7">
        <f>MIN(D47+C48, Inputs!B5-Inputs!B6)</f>
        <v>74.947467291240429</v>
      </c>
      <c r="E48" s="7">
        <f t="shared" si="5"/>
        <v>49926.716812080311</v>
      </c>
      <c r="F48" s="4" t="str">
        <f>IF(A48&gt;Inputs!B7*Inputs!B9,"(Beyond life)","")</f>
        <v/>
      </c>
    </row>
    <row r="49" spans="1:6" x14ac:dyDescent="0.25">
      <c r="A49" s="4">
        <f t="shared" si="3"/>
        <v>46</v>
      </c>
      <c r="B49" s="4" t="e">
        <f t="shared" si="4"/>
        <v>#NAME?</v>
      </c>
      <c r="C49" s="7">
        <f>MIN(E48*F3, E48-Inputs!B6, (Inputs!B5-Inputs!B6)-D48)</f>
        <v>1.6642238937360105</v>
      </c>
      <c r="D49" s="7">
        <f>MIN(D48+C49, Inputs!B5-Inputs!B6)</f>
        <v>76.611691184976436</v>
      </c>
      <c r="E49" s="7">
        <f t="shared" si="5"/>
        <v>49925.052532708745</v>
      </c>
      <c r="F49" s="4" t="str">
        <f>IF(A49&gt;Inputs!B7*Inputs!B9,"(Beyond life)","")</f>
        <v/>
      </c>
    </row>
    <row r="50" spans="1:6" x14ac:dyDescent="0.25">
      <c r="A50" s="4">
        <f t="shared" si="3"/>
        <v>47</v>
      </c>
      <c r="B50" s="4" t="e">
        <f t="shared" si="4"/>
        <v>#NAME?</v>
      </c>
      <c r="C50" s="7">
        <f>MIN(E49*F3, E49-Inputs!B6, (Inputs!B5-Inputs!B6)-D49)</f>
        <v>1.6641684177569582</v>
      </c>
      <c r="D50" s="7">
        <f>MIN(D49+C50, Inputs!B5-Inputs!B6)</f>
        <v>78.275859602733391</v>
      </c>
      <c r="E50" s="7">
        <f t="shared" si="5"/>
        <v>49923.388308815011</v>
      </c>
      <c r="F50" s="4" t="str">
        <f>IF(A50&gt;Inputs!B7*Inputs!B9,"(Beyond life)","")</f>
        <v/>
      </c>
    </row>
    <row r="51" spans="1:6" x14ac:dyDescent="0.25">
      <c r="A51" s="4">
        <f t="shared" si="3"/>
        <v>48</v>
      </c>
      <c r="B51" s="4" t="e">
        <f t="shared" si="4"/>
        <v>#NAME?</v>
      </c>
      <c r="C51" s="7">
        <f>MIN(E50*F3, E50-Inputs!B6, (Inputs!B5-Inputs!B6)-D50)</f>
        <v>1.6641129436271671</v>
      </c>
      <c r="D51" s="7">
        <f>MIN(D50+C51, Inputs!B5-Inputs!B6)</f>
        <v>79.939972546360565</v>
      </c>
      <c r="E51" s="7">
        <f t="shared" si="5"/>
        <v>49921.724140397251</v>
      </c>
      <c r="F51" s="4" t="str">
        <f>IF(A51&gt;Inputs!B7*Inputs!B9,"(Beyond life)","")</f>
        <v/>
      </c>
    </row>
    <row r="52" spans="1:6" x14ac:dyDescent="0.25">
      <c r="A52" s="4">
        <f t="shared" si="3"/>
        <v>49</v>
      </c>
      <c r="B52" s="4" t="e">
        <f t="shared" si="4"/>
        <v>#NAME?</v>
      </c>
      <c r="C52" s="7">
        <f>MIN(E51*F3, E51-Inputs!B6, (Inputs!B5-Inputs!B6)-D51)</f>
        <v>1.6640574713465752</v>
      </c>
      <c r="D52" s="7">
        <f>MIN(D51+C52, Inputs!B5-Inputs!B6)</f>
        <v>81.604030017707146</v>
      </c>
      <c r="E52" s="7">
        <f t="shared" si="5"/>
        <v>49920.060027453626</v>
      </c>
      <c r="F52" s="4" t="str">
        <f>IF(A52&gt;Inputs!B7*Inputs!B9,"(Beyond life)","")</f>
        <v/>
      </c>
    </row>
    <row r="53" spans="1:6" x14ac:dyDescent="0.25">
      <c r="A53" s="4">
        <f t="shared" si="3"/>
        <v>50</v>
      </c>
      <c r="B53" s="4" t="e">
        <f t="shared" si="4"/>
        <v>#NAME?</v>
      </c>
      <c r="C53" s="7">
        <f>MIN(E52*F3, E52-Inputs!B6, (Inputs!B5-Inputs!B6)-D52)</f>
        <v>1.6640020009151208</v>
      </c>
      <c r="D53" s="7">
        <f>MIN(D52+C53, Inputs!B5-Inputs!B6)</f>
        <v>83.268032018622264</v>
      </c>
      <c r="E53" s="7">
        <f t="shared" si="5"/>
        <v>49918.395969982281</v>
      </c>
      <c r="F53" s="4" t="str">
        <f>IF(A53&gt;Inputs!B7*Inputs!B9,"(Beyond life)","")</f>
        <v/>
      </c>
    </row>
    <row r="54" spans="1:6" x14ac:dyDescent="0.25">
      <c r="A54" s="4">
        <f t="shared" si="3"/>
        <v>51</v>
      </c>
      <c r="B54" s="4" t="e">
        <f t="shared" si="4"/>
        <v>#NAME?</v>
      </c>
      <c r="C54" s="7">
        <f>MIN(E53*F3, E53-Inputs!B6, (Inputs!B5-Inputs!B6)-D53)</f>
        <v>1.6639465323327427</v>
      </c>
      <c r="D54" s="7">
        <f>MIN(D53+C54, Inputs!B5-Inputs!B6)</f>
        <v>84.931978550955009</v>
      </c>
      <c r="E54" s="7">
        <f t="shared" si="5"/>
        <v>49916.731967981366</v>
      </c>
      <c r="F54" s="4" t="str">
        <f>IF(A54&gt;Inputs!B7*Inputs!B9,"(Beyond life)","")</f>
        <v/>
      </c>
    </row>
    <row r="55" spans="1:6" x14ac:dyDescent="0.25">
      <c r="A55" s="4">
        <f t="shared" si="3"/>
        <v>52</v>
      </c>
      <c r="B55" s="4" t="e">
        <f t="shared" si="4"/>
        <v>#NAME?</v>
      </c>
      <c r="C55" s="7">
        <f>MIN(E54*F3, E54-Inputs!B6, (Inputs!B5-Inputs!B6)-D54)</f>
        <v>1.663891065599379</v>
      </c>
      <c r="D55" s="7">
        <f>MIN(D54+C55, Inputs!B5-Inputs!B6)</f>
        <v>86.595869616554381</v>
      </c>
      <c r="E55" s="7">
        <f t="shared" si="5"/>
        <v>49915.068021449035</v>
      </c>
      <c r="F55" s="4" t="str">
        <f>IF(A55&gt;Inputs!B7*Inputs!B9,"(Beyond life)","")</f>
        <v/>
      </c>
    </row>
    <row r="56" spans="1:6" x14ac:dyDescent="0.25">
      <c r="A56" s="4">
        <f t="shared" si="3"/>
        <v>53</v>
      </c>
      <c r="B56" s="4" t="e">
        <f t="shared" si="4"/>
        <v>#NAME?</v>
      </c>
      <c r="C56" s="7">
        <f>MIN(E55*F3, E55-Inputs!B6, (Inputs!B5-Inputs!B6)-D55)</f>
        <v>1.6638356007149679</v>
      </c>
      <c r="D56" s="7">
        <f>MIN(D55+C56, Inputs!B5-Inputs!B6)</f>
        <v>88.259705217269342</v>
      </c>
      <c r="E56" s="7">
        <f t="shared" si="5"/>
        <v>49913.404130383438</v>
      </c>
      <c r="F56" s="4" t="str">
        <f>IF(A56&gt;Inputs!B7*Inputs!B9,"(Beyond life)","")</f>
        <v/>
      </c>
    </row>
    <row r="57" spans="1:6" x14ac:dyDescent="0.25">
      <c r="A57" s="4">
        <f t="shared" si="3"/>
        <v>54</v>
      </c>
      <c r="B57" s="4" t="e">
        <f t="shared" si="4"/>
        <v>#NAME?</v>
      </c>
      <c r="C57" s="7">
        <f>MIN(E56*F3, E56-Inputs!B6, (Inputs!B5-Inputs!B6)-D56)</f>
        <v>1.6637801376794481</v>
      </c>
      <c r="D57" s="7">
        <f>MIN(D56+C57, Inputs!B5-Inputs!B6)</f>
        <v>89.923485354948795</v>
      </c>
      <c r="E57" s="7">
        <f t="shared" si="5"/>
        <v>49911.740294782721</v>
      </c>
      <c r="F57" s="4" t="str">
        <f>IF(A57&gt;Inputs!B7*Inputs!B9,"(Beyond life)","")</f>
        <v/>
      </c>
    </row>
    <row r="58" spans="1:6" x14ac:dyDescent="0.25">
      <c r="A58" s="4">
        <f t="shared" si="3"/>
        <v>55</v>
      </c>
      <c r="B58" s="4" t="e">
        <f t="shared" si="4"/>
        <v>#NAME?</v>
      </c>
      <c r="C58" s="7">
        <f>MIN(E57*F3, E57-Inputs!B6, (Inputs!B5-Inputs!B6)-D57)</f>
        <v>1.6637246764927573</v>
      </c>
      <c r="D58" s="7">
        <f>MIN(D57+C58, Inputs!B5-Inputs!B6)</f>
        <v>91.587210031441558</v>
      </c>
      <c r="E58" s="7">
        <f t="shared" si="5"/>
        <v>49910.076514645043</v>
      </c>
      <c r="F58" s="4" t="str">
        <f>IF(A58&gt;Inputs!B7*Inputs!B9,"(Beyond life)","")</f>
        <v/>
      </c>
    </row>
    <row r="59" spans="1:6" x14ac:dyDescent="0.25">
      <c r="A59" s="4">
        <f t="shared" si="3"/>
        <v>56</v>
      </c>
      <c r="B59" s="4" t="e">
        <f t="shared" si="4"/>
        <v>#NAME?</v>
      </c>
      <c r="C59" s="7">
        <f>MIN(E58*F3, E58-Inputs!B6, (Inputs!B5-Inputs!B6)-D58)</f>
        <v>1.6636692171548348</v>
      </c>
      <c r="D59" s="7">
        <f>MIN(D58+C59, Inputs!B5-Inputs!B6)</f>
        <v>93.250879248596391</v>
      </c>
      <c r="E59" s="7">
        <f t="shared" si="5"/>
        <v>49908.412789968548</v>
      </c>
      <c r="F59" s="4" t="str">
        <f>IF(A59&gt;Inputs!B7*Inputs!B9,"(Beyond life)","")</f>
        <v/>
      </c>
    </row>
    <row r="60" spans="1:6" x14ac:dyDescent="0.25">
      <c r="A60" s="4">
        <f t="shared" si="3"/>
        <v>57</v>
      </c>
      <c r="B60" s="4" t="e">
        <f t="shared" si="4"/>
        <v>#NAME?</v>
      </c>
      <c r="C60" s="7">
        <f>MIN(E59*F3, E59-Inputs!B6, (Inputs!B5-Inputs!B6)-D59)</f>
        <v>1.6636137596656184</v>
      </c>
      <c r="D60" s="7">
        <f>MIN(D59+C60, Inputs!B5-Inputs!B6)</f>
        <v>94.914493008262014</v>
      </c>
      <c r="E60" s="7">
        <f t="shared" si="5"/>
        <v>49906.749120751396</v>
      </c>
      <c r="F60" s="4" t="str">
        <f>IF(A60&gt;Inputs!B7*Inputs!B9,"(Beyond life)","")</f>
        <v/>
      </c>
    </row>
    <row r="61" spans="1:6" x14ac:dyDescent="0.25">
      <c r="A61" s="4">
        <f t="shared" si="3"/>
        <v>58</v>
      </c>
      <c r="B61" s="4" t="e">
        <f t="shared" si="4"/>
        <v>#NAME?</v>
      </c>
      <c r="C61" s="7">
        <f>MIN(E60*F3, E60-Inputs!B6, (Inputs!B5-Inputs!B6)-D60)</f>
        <v>1.6635583040250466</v>
      </c>
      <c r="D61" s="7">
        <f>MIN(D60+C61, Inputs!B5-Inputs!B6)</f>
        <v>96.578051312287059</v>
      </c>
      <c r="E61" s="7">
        <f t="shared" si="5"/>
        <v>49905.085506991731</v>
      </c>
      <c r="F61" s="4" t="str">
        <f>IF(A61&gt;Inputs!B7*Inputs!B9,"(Beyond life)","")</f>
        <v/>
      </c>
    </row>
    <row r="62" spans="1:6" x14ac:dyDescent="0.25">
      <c r="A62" s="4">
        <f t="shared" si="3"/>
        <v>59</v>
      </c>
      <c r="B62" s="4" t="e">
        <f t="shared" si="4"/>
        <v>#NAME?</v>
      </c>
      <c r="C62" s="7">
        <f>MIN(E61*F3, E61-Inputs!B6, (Inputs!B5-Inputs!B6)-D61)</f>
        <v>1.6635028502330578</v>
      </c>
      <c r="D62" s="7">
        <f>MIN(D61+C62, Inputs!B5-Inputs!B6)</f>
        <v>98.241554162520117</v>
      </c>
      <c r="E62" s="7">
        <f t="shared" si="5"/>
        <v>49903.421948687705</v>
      </c>
      <c r="F62" s="4" t="str">
        <f>IF(A62&gt;Inputs!B7*Inputs!B9,"(Beyond life)","")</f>
        <v/>
      </c>
    </row>
    <row r="63" spans="1:6" x14ac:dyDescent="0.25">
      <c r="A63" s="4">
        <f t="shared" si="3"/>
        <v>60</v>
      </c>
      <c r="B63" s="4" t="e">
        <f t="shared" si="4"/>
        <v>#NAME?</v>
      </c>
      <c r="C63" s="7">
        <f>MIN(E62*F3, E62-Inputs!B6, (Inputs!B5-Inputs!B6)-D62)</f>
        <v>1.6634473982895903</v>
      </c>
      <c r="D63" s="7">
        <f>MIN(D62+C63, Inputs!B5-Inputs!B6)</f>
        <v>99.905001560809708</v>
      </c>
      <c r="E63" s="7">
        <f t="shared" si="5"/>
        <v>49901.758445837469</v>
      </c>
      <c r="F63" s="4" t="str">
        <f>IF(A63&gt;Inputs!B7*Inputs!B9,"(Beyond life)","")</f>
        <v/>
      </c>
    </row>
    <row r="64" spans="1:6" x14ac:dyDescent="0.25">
      <c r="A64" s="4">
        <f t="shared" si="3"/>
        <v>61</v>
      </c>
      <c r="B64" s="4" t="e">
        <f t="shared" si="4"/>
        <v>#NAME?</v>
      </c>
      <c r="C64" s="7">
        <f>MIN(E63*F3, E63-Inputs!B6, (Inputs!B5-Inputs!B6)-D63)</f>
        <v>1.6633919481945825</v>
      </c>
      <c r="D64" s="7">
        <f>MIN(D63+C64, Inputs!B5-Inputs!B6)</f>
        <v>101.5683935090043</v>
      </c>
      <c r="E64" s="7">
        <f t="shared" si="5"/>
        <v>49900.094998439177</v>
      </c>
      <c r="F64" s="4" t="str">
        <f>IF(A64&gt;Inputs!B7*Inputs!B9,"(Beyond life)","")</f>
        <v>(Beyond life)</v>
      </c>
    </row>
    <row r="65" spans="1:6" x14ac:dyDescent="0.25">
      <c r="A65" s="4">
        <f t="shared" si="3"/>
        <v>62</v>
      </c>
      <c r="B65" s="4" t="e">
        <f t="shared" si="4"/>
        <v>#NAME?</v>
      </c>
      <c r="C65" s="7">
        <f>MIN(E64*F3, E64-Inputs!B6, (Inputs!B5-Inputs!B6)-D64)</f>
        <v>1.6633364999479727</v>
      </c>
      <c r="D65" s="7">
        <f>MIN(D64+C65, Inputs!B5-Inputs!B6)</f>
        <v>103.23173000895227</v>
      </c>
      <c r="E65" s="7">
        <f t="shared" si="5"/>
        <v>49898.43160649098</v>
      </c>
      <c r="F65" s="4" t="str">
        <f>IF(A65&gt;Inputs!B7*Inputs!B9,"(Beyond life)","")</f>
        <v>(Beyond life)</v>
      </c>
    </row>
    <row r="66" spans="1:6" x14ac:dyDescent="0.25">
      <c r="A66" s="4">
        <f t="shared" si="3"/>
        <v>63</v>
      </c>
      <c r="B66" s="4" t="e">
        <f t="shared" si="4"/>
        <v>#NAME?</v>
      </c>
      <c r="C66" s="7">
        <f>MIN(E65*F3, E65-Inputs!B6, (Inputs!B5-Inputs!B6)-D65)</f>
        <v>1.6632810535496994</v>
      </c>
      <c r="D66" s="7">
        <f>MIN(D65+C66, Inputs!B5-Inputs!B6)</f>
        <v>104.89501106250196</v>
      </c>
      <c r="E66" s="7">
        <f t="shared" si="5"/>
        <v>49896.768269991029</v>
      </c>
      <c r="F66" s="4" t="str">
        <f>IF(A66&gt;Inputs!B7*Inputs!B9,"(Beyond life)","")</f>
        <v>(Beyond life)</v>
      </c>
    </row>
    <row r="67" spans="1:6" x14ac:dyDescent="0.25">
      <c r="A67" s="4">
        <f t="shared" si="3"/>
        <v>64</v>
      </c>
      <c r="B67" s="4" t="e">
        <f t="shared" si="4"/>
        <v>#NAME?</v>
      </c>
      <c r="C67" s="7">
        <f>MIN(E66*F3, E66-Inputs!B6, (Inputs!B5-Inputs!B6)-D66)</f>
        <v>1.6632256089997011</v>
      </c>
      <c r="D67" s="7">
        <f>MIN(D66+C67, Inputs!B5-Inputs!B6)</f>
        <v>106.55823667150166</v>
      </c>
      <c r="E67" s="7">
        <f t="shared" si="5"/>
        <v>49895.104988937477</v>
      </c>
      <c r="F67" s="4" t="str">
        <f>IF(A67&gt;Inputs!B7*Inputs!B9,"(Beyond life)","")</f>
        <v>(Beyond life)</v>
      </c>
    </row>
    <row r="68" spans="1:6" x14ac:dyDescent="0.25">
      <c r="A68" s="4">
        <f t="shared" si="3"/>
        <v>65</v>
      </c>
      <c r="B68" s="4" t="e">
        <f t="shared" si="4"/>
        <v>#NAME?</v>
      </c>
      <c r="C68" s="7">
        <f>MIN(E67*F3, E67-Inputs!B6, (Inputs!B5-Inputs!B6)-D67)</f>
        <v>1.6631701662979159</v>
      </c>
      <c r="D68" s="7">
        <f>MIN(D67+C68, Inputs!B5-Inputs!B6)</f>
        <v>108.22140683779958</v>
      </c>
      <c r="E68" s="7">
        <f t="shared" si="5"/>
        <v>49893.441763328476</v>
      </c>
      <c r="F68" s="4" t="str">
        <f>IF(A68&gt;Inputs!B7*Inputs!B9,"(Beyond life)","")</f>
        <v>(Beyond life)</v>
      </c>
    </row>
    <row r="69" spans="1:6" x14ac:dyDescent="0.25">
      <c r="A69" s="4">
        <f t="shared" ref="A69:A99" si="6">A68+1</f>
        <v>66</v>
      </c>
      <c r="B69" s="4" t="e">
        <f t="shared" ref="B69:B99" si="7">EDATE(B68,1)</f>
        <v>#NAME?</v>
      </c>
      <c r="C69" s="7">
        <f>MIN(E68*F3, E68-Inputs!B6, (Inputs!B5-Inputs!B6)-D68)</f>
        <v>1.6631147254442826</v>
      </c>
      <c r="D69" s="7">
        <f>MIN(D68+C69, Inputs!B5-Inputs!B6)</f>
        <v>109.88452156324387</v>
      </c>
      <c r="E69" s="7">
        <f t="shared" ref="E69:E100" si="8">E68-C68</f>
        <v>49891.778593162177</v>
      </c>
      <c r="F69" s="4" t="str">
        <f>IF(A69&gt;Inputs!B7*Inputs!B9,"(Beyond life)","")</f>
        <v>(Beyond life)</v>
      </c>
    </row>
    <row r="70" spans="1:6" x14ac:dyDescent="0.25">
      <c r="A70" s="4">
        <f t="shared" si="6"/>
        <v>67</v>
      </c>
      <c r="B70" s="4" t="e">
        <f t="shared" si="7"/>
        <v>#NAME?</v>
      </c>
      <c r="C70" s="7">
        <f>MIN(E69*F3, E69-Inputs!B6, (Inputs!B5-Inputs!B6)-D69)</f>
        <v>1.6630592864387392</v>
      </c>
      <c r="D70" s="7">
        <f>MIN(D69+C70, Inputs!B5-Inputs!B6)</f>
        <v>111.5475808496826</v>
      </c>
      <c r="E70" s="7">
        <f t="shared" si="8"/>
        <v>49890.115478436732</v>
      </c>
      <c r="F70" s="4" t="str">
        <f>IF(A70&gt;Inputs!B7*Inputs!B9,"(Beyond life)","")</f>
        <v>(Beyond life)</v>
      </c>
    </row>
    <row r="71" spans="1:6" x14ac:dyDescent="0.25">
      <c r="A71" s="4">
        <f t="shared" si="6"/>
        <v>68</v>
      </c>
      <c r="B71" s="4" t="e">
        <f t="shared" si="7"/>
        <v>#NAME?</v>
      </c>
      <c r="C71" s="7">
        <f>MIN(E70*F3, E70-Inputs!B6, (Inputs!B5-Inputs!B6)-D70)</f>
        <v>1.6630038492812245</v>
      </c>
      <c r="D71" s="7">
        <f>MIN(D70+C71, Inputs!B5-Inputs!B6)</f>
        <v>113.21058469896383</v>
      </c>
      <c r="E71" s="7">
        <f t="shared" si="8"/>
        <v>49888.452419150293</v>
      </c>
      <c r="F71" s="4" t="str">
        <f>IF(A71&gt;Inputs!B7*Inputs!B9,"(Beyond life)","")</f>
        <v>(Beyond life)</v>
      </c>
    </row>
    <row r="72" spans="1:6" x14ac:dyDescent="0.25">
      <c r="A72" s="4">
        <f t="shared" si="6"/>
        <v>69</v>
      </c>
      <c r="B72" s="4" t="e">
        <f t="shared" si="7"/>
        <v>#NAME?</v>
      </c>
      <c r="C72" s="7">
        <f>MIN(E71*F3, E71-Inputs!B6, (Inputs!B5-Inputs!B6)-D71)</f>
        <v>1.6629484139716766</v>
      </c>
      <c r="D72" s="7">
        <f>MIN(D71+C72, Inputs!B5-Inputs!B6)</f>
        <v>114.8735331129355</v>
      </c>
      <c r="E72" s="7">
        <f t="shared" si="8"/>
        <v>49886.789415301013</v>
      </c>
      <c r="F72" s="4" t="str">
        <f>IF(A72&gt;Inputs!B7*Inputs!B9,"(Beyond life)","")</f>
        <v>(Beyond life)</v>
      </c>
    </row>
    <row r="73" spans="1:6" x14ac:dyDescent="0.25">
      <c r="A73" s="4">
        <f t="shared" si="6"/>
        <v>70</v>
      </c>
      <c r="B73" s="4" t="e">
        <f t="shared" si="7"/>
        <v>#NAME?</v>
      </c>
      <c r="C73" s="7">
        <f>MIN(E72*F3, E72-Inputs!B6, (Inputs!B5-Inputs!B6)-D72)</f>
        <v>1.6628929805100339</v>
      </c>
      <c r="D73" s="7">
        <f>MIN(D72+C73, Inputs!B5-Inputs!B6)</f>
        <v>116.53642609344554</v>
      </c>
      <c r="E73" s="7">
        <f t="shared" si="8"/>
        <v>49885.126466887043</v>
      </c>
      <c r="F73" s="4" t="str">
        <f>IF(A73&gt;Inputs!B7*Inputs!B9,"(Beyond life)","")</f>
        <v>(Beyond life)</v>
      </c>
    </row>
    <row r="74" spans="1:6" x14ac:dyDescent="0.25">
      <c r="A74" s="4">
        <f t="shared" si="6"/>
        <v>71</v>
      </c>
      <c r="B74" s="4" t="e">
        <f t="shared" si="7"/>
        <v>#NAME?</v>
      </c>
      <c r="C74" s="7">
        <f>MIN(E73*F3, E73-Inputs!B6, (Inputs!B5-Inputs!B6)-D73)</f>
        <v>1.6628375488962348</v>
      </c>
      <c r="D74" s="7">
        <f>MIN(D73+C74, Inputs!B5-Inputs!B6)</f>
        <v>118.19926364234178</v>
      </c>
      <c r="E74" s="7">
        <f t="shared" si="8"/>
        <v>49883.463573906534</v>
      </c>
      <c r="F74" s="4" t="str">
        <f>IF(A74&gt;Inputs!B7*Inputs!B9,"(Beyond life)","")</f>
        <v>(Beyond life)</v>
      </c>
    </row>
    <row r="75" spans="1:6" x14ac:dyDescent="0.25">
      <c r="A75" s="4">
        <f t="shared" si="6"/>
        <v>72</v>
      </c>
      <c r="B75" s="4" t="e">
        <f t="shared" si="7"/>
        <v>#NAME?</v>
      </c>
      <c r="C75" s="7">
        <f>MIN(E74*F3, E74-Inputs!B6, (Inputs!B5-Inputs!B6)-D74)</f>
        <v>1.6627821191302179</v>
      </c>
      <c r="D75" s="7">
        <f>MIN(D74+C75, Inputs!B5-Inputs!B6)</f>
        <v>119.86204576147199</v>
      </c>
      <c r="E75" s="7">
        <f t="shared" si="8"/>
        <v>49881.80073635764</v>
      </c>
      <c r="F75" s="4" t="str">
        <f>IF(A75&gt;Inputs!B7*Inputs!B9,"(Beyond life)","")</f>
        <v>(Beyond life)</v>
      </c>
    </row>
    <row r="76" spans="1:6" x14ac:dyDescent="0.25">
      <c r="A76" s="4">
        <f t="shared" si="6"/>
        <v>73</v>
      </c>
      <c r="B76" s="4" t="e">
        <f t="shared" si="7"/>
        <v>#NAME?</v>
      </c>
      <c r="C76" s="7">
        <f>MIN(E75*F3, E75-Inputs!B6, (Inputs!B5-Inputs!B6)-D75)</f>
        <v>1.6627266912119214</v>
      </c>
      <c r="D76" s="7">
        <f>MIN(D75+C76, Inputs!B5-Inputs!B6)</f>
        <v>121.52477245268391</v>
      </c>
      <c r="E76" s="7">
        <f t="shared" si="8"/>
        <v>49880.137954238511</v>
      </c>
      <c r="F76" s="4" t="str">
        <f>IF(A76&gt;Inputs!B7*Inputs!B9,"(Beyond life)","")</f>
        <v>(Beyond life)</v>
      </c>
    </row>
    <row r="77" spans="1:6" x14ac:dyDescent="0.25">
      <c r="A77" s="4">
        <f t="shared" si="6"/>
        <v>74</v>
      </c>
      <c r="B77" s="4" t="e">
        <f t="shared" si="7"/>
        <v>#NAME?</v>
      </c>
      <c r="C77" s="7">
        <f>MIN(E76*F3, E76-Inputs!B6, (Inputs!B5-Inputs!B6)-D76)</f>
        <v>1.6626712651412838</v>
      </c>
      <c r="D77" s="7">
        <f>MIN(D76+C77, Inputs!B5-Inputs!B6)</f>
        <v>123.18744371782519</v>
      </c>
      <c r="E77" s="7">
        <f t="shared" si="8"/>
        <v>49878.4752275473</v>
      </c>
      <c r="F77" s="4" t="str">
        <f>IF(A77&gt;Inputs!B7*Inputs!B9,"(Beyond life)","")</f>
        <v>(Beyond life)</v>
      </c>
    </row>
    <row r="78" spans="1:6" x14ac:dyDescent="0.25">
      <c r="A78" s="4">
        <f t="shared" si="6"/>
        <v>75</v>
      </c>
      <c r="B78" s="4" t="e">
        <f t="shared" si="7"/>
        <v>#NAME?</v>
      </c>
      <c r="C78" s="7">
        <f>MIN(E77*F3, E77-Inputs!B6, (Inputs!B5-Inputs!B6)-D77)</f>
        <v>1.6626158409182434</v>
      </c>
      <c r="D78" s="7">
        <f>MIN(D77+C78, Inputs!B5-Inputs!B6)</f>
        <v>124.85005955874344</v>
      </c>
      <c r="E78" s="7">
        <f t="shared" si="8"/>
        <v>49876.812556282159</v>
      </c>
      <c r="F78" s="4" t="str">
        <f>IF(A78&gt;Inputs!B7*Inputs!B9,"(Beyond life)","")</f>
        <v>(Beyond life)</v>
      </c>
    </row>
    <row r="79" spans="1:6" x14ac:dyDescent="0.25">
      <c r="A79" s="4">
        <f t="shared" si="6"/>
        <v>76</v>
      </c>
      <c r="B79" s="4" t="e">
        <f t="shared" si="7"/>
        <v>#NAME?</v>
      </c>
      <c r="C79" s="7">
        <f>MIN(E78*F3, E78-Inputs!B6, (Inputs!B5-Inputs!B6)-D78)</f>
        <v>1.6625604185427387</v>
      </c>
      <c r="D79" s="7">
        <f>MIN(D78+C79, Inputs!B5-Inputs!B6)</f>
        <v>126.51261997728618</v>
      </c>
      <c r="E79" s="7">
        <f t="shared" si="8"/>
        <v>49875.149940441239</v>
      </c>
      <c r="F79" s="4" t="str">
        <f>IF(A79&gt;Inputs!B7*Inputs!B9,"(Beyond life)","")</f>
        <v>(Beyond life)</v>
      </c>
    </row>
    <row r="80" spans="1:6" x14ac:dyDescent="0.25">
      <c r="A80" s="4">
        <f t="shared" si="6"/>
        <v>77</v>
      </c>
      <c r="B80" s="4" t="e">
        <f t="shared" si="7"/>
        <v>#NAME?</v>
      </c>
      <c r="C80" s="7">
        <f>MIN(E79*F3, E79-Inputs!B6, (Inputs!B5-Inputs!B6)-D79)</f>
        <v>1.662504998014708</v>
      </c>
      <c r="D80" s="7">
        <f>MIN(D79+C80, Inputs!B5-Inputs!B6)</f>
        <v>128.17512497530089</v>
      </c>
      <c r="E80" s="7">
        <f t="shared" si="8"/>
        <v>49873.4873800227</v>
      </c>
      <c r="F80" s="4" t="str">
        <f>IF(A80&gt;Inputs!B7*Inputs!B9,"(Beyond life)","")</f>
        <v>(Beyond life)</v>
      </c>
    </row>
    <row r="81" spans="1:6" x14ac:dyDescent="0.25">
      <c r="A81" s="4">
        <f t="shared" si="6"/>
        <v>78</v>
      </c>
      <c r="B81" s="4" t="e">
        <f t="shared" si="7"/>
        <v>#NAME?</v>
      </c>
      <c r="C81" s="7">
        <f>MIN(E80*F3, E80-Inputs!B6, (Inputs!B5-Inputs!B6)-D80)</f>
        <v>1.6624495793340901</v>
      </c>
      <c r="D81" s="7">
        <f>MIN(D80+C81, Inputs!B5-Inputs!B6)</f>
        <v>129.83757455463498</v>
      </c>
      <c r="E81" s="7">
        <f t="shared" si="8"/>
        <v>49871.824875024686</v>
      </c>
      <c r="F81" s="4" t="str">
        <f>IF(A81&gt;Inputs!B7*Inputs!B9,"(Beyond life)","")</f>
        <v>(Beyond life)</v>
      </c>
    </row>
    <row r="82" spans="1:6" x14ac:dyDescent="0.25">
      <c r="A82" s="4">
        <f t="shared" si="6"/>
        <v>79</v>
      </c>
      <c r="B82" s="4" t="e">
        <f t="shared" si="7"/>
        <v>#NAME?</v>
      </c>
      <c r="C82" s="7">
        <f>MIN(E81*F3, E81-Inputs!B6, (Inputs!B5-Inputs!B6)-D81)</f>
        <v>1.6623941625008229</v>
      </c>
      <c r="D82" s="7">
        <f>MIN(D81+C82, Inputs!B5-Inputs!B6)</f>
        <v>131.4999687171358</v>
      </c>
      <c r="E82" s="7">
        <f t="shared" si="8"/>
        <v>49870.162425445349</v>
      </c>
      <c r="F82" s="4" t="str">
        <f>IF(A82&gt;Inputs!B7*Inputs!B9,"(Beyond life)","")</f>
        <v>(Beyond life)</v>
      </c>
    </row>
    <row r="83" spans="1:6" x14ac:dyDescent="0.25">
      <c r="A83" s="4">
        <f t="shared" si="6"/>
        <v>80</v>
      </c>
      <c r="B83" s="4" t="e">
        <f t="shared" si="7"/>
        <v>#NAME?</v>
      </c>
      <c r="C83" s="7">
        <f>MIN(E82*F3, E82-Inputs!B6, (Inputs!B5-Inputs!B6)-D82)</f>
        <v>1.662338747514845</v>
      </c>
      <c r="D83" s="7">
        <f>MIN(D82+C83, Inputs!B5-Inputs!B6)</f>
        <v>133.16230746465064</v>
      </c>
      <c r="E83" s="7">
        <f t="shared" si="8"/>
        <v>49868.500031282849</v>
      </c>
      <c r="F83" s="4" t="str">
        <f>IF(A83&gt;Inputs!B7*Inputs!B9,"(Beyond life)","")</f>
        <v>(Beyond life)</v>
      </c>
    </row>
    <row r="84" spans="1:6" x14ac:dyDescent="0.25">
      <c r="A84" s="4">
        <f t="shared" si="6"/>
        <v>81</v>
      </c>
      <c r="B84" s="4" t="e">
        <f t="shared" si="7"/>
        <v>#NAME?</v>
      </c>
      <c r="C84" s="7">
        <f>MIN(E83*F3, E83-Inputs!B6, (Inputs!B5-Inputs!B6)-D83)</f>
        <v>1.662283334376095</v>
      </c>
      <c r="D84" s="7">
        <f>MIN(D83+C84, Inputs!B5-Inputs!B6)</f>
        <v>134.82459079902674</v>
      </c>
      <c r="E84" s="7">
        <f t="shared" si="8"/>
        <v>49866.837692535337</v>
      </c>
      <c r="F84" s="4" t="str">
        <f>IF(A84&gt;Inputs!B7*Inputs!B9,"(Beyond life)","")</f>
        <v>(Beyond life)</v>
      </c>
    </row>
    <row r="85" spans="1:6" x14ac:dyDescent="0.25">
      <c r="A85" s="4">
        <f t="shared" si="6"/>
        <v>82</v>
      </c>
      <c r="B85" s="4" t="e">
        <f t="shared" si="7"/>
        <v>#NAME?</v>
      </c>
      <c r="C85" s="7">
        <f>MIN(E84*F3, E84-Inputs!B6, (Inputs!B5-Inputs!B6)-D84)</f>
        <v>1.6622279230845114</v>
      </c>
      <c r="D85" s="7">
        <f>MIN(D84+C85, Inputs!B5-Inputs!B6)</f>
        <v>136.48681872211125</v>
      </c>
      <c r="E85" s="7">
        <f t="shared" si="8"/>
        <v>49865.175409200958</v>
      </c>
      <c r="F85" s="4" t="str">
        <f>IF(A85&gt;Inputs!B7*Inputs!B9,"(Beyond life)","")</f>
        <v>(Beyond life)</v>
      </c>
    </row>
    <row r="86" spans="1:6" x14ac:dyDescent="0.25">
      <c r="A86" s="4">
        <f t="shared" si="6"/>
        <v>83</v>
      </c>
      <c r="B86" s="4" t="e">
        <f t="shared" si="7"/>
        <v>#NAME?</v>
      </c>
      <c r="C86" s="7">
        <f>MIN(E85*F3, E85-Inputs!B6, (Inputs!B5-Inputs!B6)-D85)</f>
        <v>1.662172513640032</v>
      </c>
      <c r="D86" s="7">
        <f>MIN(D85+C86, Inputs!B5-Inputs!B6)</f>
        <v>138.14899123575128</v>
      </c>
      <c r="E86" s="7">
        <f t="shared" si="8"/>
        <v>49863.513181277871</v>
      </c>
      <c r="F86" s="4" t="str">
        <f>IF(A86&gt;Inputs!B7*Inputs!B9,"(Beyond life)","")</f>
        <v>(Beyond life)</v>
      </c>
    </row>
    <row r="87" spans="1:6" x14ac:dyDescent="0.25">
      <c r="A87" s="4">
        <f t="shared" si="6"/>
        <v>84</v>
      </c>
      <c r="B87" s="4" t="e">
        <f t="shared" si="7"/>
        <v>#NAME?</v>
      </c>
      <c r="C87" s="7">
        <f>MIN(E86*F3, E86-Inputs!B6, (Inputs!B5-Inputs!B6)-D86)</f>
        <v>1.6621171060425959</v>
      </c>
      <c r="D87" s="7">
        <f>MIN(D86+C87, Inputs!B5-Inputs!B6)</f>
        <v>139.81110834179387</v>
      </c>
      <c r="E87" s="7">
        <f t="shared" si="8"/>
        <v>49861.851008764228</v>
      </c>
      <c r="F87" s="4" t="str">
        <f>IF(A87&gt;Inputs!B7*Inputs!B9,"(Beyond life)","")</f>
        <v>(Beyond life)</v>
      </c>
    </row>
    <row r="88" spans="1:6" x14ac:dyDescent="0.25">
      <c r="A88" s="4">
        <f t="shared" si="6"/>
        <v>85</v>
      </c>
      <c r="B88" s="4" t="e">
        <f t="shared" si="7"/>
        <v>#NAME?</v>
      </c>
      <c r="C88" s="7">
        <f>MIN(E87*F3, E87-Inputs!B6, (Inputs!B5-Inputs!B6)-D87)</f>
        <v>1.662061700292141</v>
      </c>
      <c r="D88" s="7">
        <f>MIN(D87+C88, Inputs!B5-Inputs!B6)</f>
        <v>141.473170042086</v>
      </c>
      <c r="E88" s="7">
        <f t="shared" si="8"/>
        <v>49860.188891658188</v>
      </c>
      <c r="F88" s="4" t="str">
        <f>IF(A88&gt;Inputs!B7*Inputs!B9,"(Beyond life)","")</f>
        <v>(Beyond life)</v>
      </c>
    </row>
    <row r="89" spans="1:6" x14ac:dyDescent="0.25">
      <c r="A89" s="4">
        <f t="shared" si="6"/>
        <v>86</v>
      </c>
      <c r="B89" s="4" t="e">
        <f t="shared" si="7"/>
        <v>#NAME?</v>
      </c>
      <c r="C89" s="7">
        <f>MIN(E88*F3, E88-Inputs!B6, (Inputs!B5-Inputs!B6)-D88)</f>
        <v>1.6620062963886064</v>
      </c>
      <c r="D89" s="7">
        <f>MIN(D88+C89, Inputs!B5-Inputs!B6)</f>
        <v>143.13517633847459</v>
      </c>
      <c r="E89" s="7">
        <f t="shared" si="8"/>
        <v>49858.526829957897</v>
      </c>
      <c r="F89" s="4" t="str">
        <f>IF(A89&gt;Inputs!B7*Inputs!B9,"(Beyond life)","")</f>
        <v>(Beyond life)</v>
      </c>
    </row>
    <row r="90" spans="1:6" x14ac:dyDescent="0.25">
      <c r="A90" s="4">
        <f t="shared" si="6"/>
        <v>87</v>
      </c>
      <c r="B90" s="4" t="e">
        <f t="shared" si="7"/>
        <v>#NAME?</v>
      </c>
      <c r="C90" s="7">
        <f>MIN(E89*F3, E89-Inputs!B6, (Inputs!B5-Inputs!B6)-D89)</f>
        <v>1.6619508943319299</v>
      </c>
      <c r="D90" s="7">
        <f>MIN(D89+C90, Inputs!B5-Inputs!B6)</f>
        <v>144.79712723280653</v>
      </c>
      <c r="E90" s="7">
        <f t="shared" si="8"/>
        <v>49856.864823661504</v>
      </c>
      <c r="F90" s="4" t="str">
        <f>IF(A90&gt;Inputs!B7*Inputs!B9,"(Beyond life)","")</f>
        <v>(Beyond life)</v>
      </c>
    </row>
    <row r="91" spans="1:6" x14ac:dyDescent="0.25">
      <c r="A91" s="4">
        <f t="shared" si="6"/>
        <v>88</v>
      </c>
      <c r="B91" s="4" t="e">
        <f t="shared" si="7"/>
        <v>#NAME?</v>
      </c>
      <c r="C91" s="7">
        <f>MIN(E90*F3, E90-Inputs!B6, (Inputs!B5-Inputs!B6)-D90)</f>
        <v>1.6618954941220503</v>
      </c>
      <c r="D91" s="7">
        <f>MIN(D90+C91, Inputs!B5-Inputs!B6)</f>
        <v>146.45902272692859</v>
      </c>
      <c r="E91" s="7">
        <f t="shared" si="8"/>
        <v>49855.202872767171</v>
      </c>
      <c r="F91" s="4" t="str">
        <f>IF(A91&gt;Inputs!B7*Inputs!B9,"(Beyond life)","")</f>
        <v>(Beyond life)</v>
      </c>
    </row>
    <row r="92" spans="1:6" x14ac:dyDescent="0.25">
      <c r="A92" s="4">
        <f t="shared" si="6"/>
        <v>89</v>
      </c>
      <c r="B92" s="4" t="e">
        <f t="shared" si="7"/>
        <v>#NAME?</v>
      </c>
      <c r="C92" s="7">
        <f>MIN(E91*F3, E91-Inputs!B6, (Inputs!B5-Inputs!B6)-D91)</f>
        <v>1.6618400957589059</v>
      </c>
      <c r="D92" s="7">
        <f>MIN(D91+C92, Inputs!B5-Inputs!B6)</f>
        <v>148.12086282268751</v>
      </c>
      <c r="E92" s="7">
        <f t="shared" si="8"/>
        <v>49853.540977273049</v>
      </c>
      <c r="F92" s="4" t="str">
        <f>IF(A92&gt;Inputs!B7*Inputs!B9,"(Beyond life)","")</f>
        <v>(Beyond life)</v>
      </c>
    </row>
    <row r="93" spans="1:6" x14ac:dyDescent="0.25">
      <c r="A93" s="4">
        <f t="shared" si="6"/>
        <v>90</v>
      </c>
      <c r="B93" s="4" t="e">
        <f t="shared" si="7"/>
        <v>#NAME?</v>
      </c>
      <c r="C93" s="7">
        <f>MIN(E92*F3, E92-Inputs!B6, (Inputs!B5-Inputs!B6)-D92)</f>
        <v>1.661784699242435</v>
      </c>
      <c r="D93" s="7">
        <f>MIN(D92+C93, Inputs!B5-Inputs!B6)</f>
        <v>149.78264752192996</v>
      </c>
      <c r="E93" s="7">
        <f t="shared" si="8"/>
        <v>49851.87913717729</v>
      </c>
      <c r="F93" s="4" t="str">
        <f>IF(A93&gt;Inputs!B7*Inputs!B9,"(Beyond life)","")</f>
        <v>(Beyond life)</v>
      </c>
    </row>
    <row r="94" spans="1:6" x14ac:dyDescent="0.25">
      <c r="A94" s="4">
        <f t="shared" si="6"/>
        <v>91</v>
      </c>
      <c r="B94" s="4" t="e">
        <f t="shared" si="7"/>
        <v>#NAME?</v>
      </c>
      <c r="C94" s="7">
        <f>MIN(E93*F3, E93-Inputs!B6, (Inputs!B5-Inputs!B6)-D93)</f>
        <v>1.6617293045725765</v>
      </c>
      <c r="D94" s="7">
        <f>MIN(D93+C94, Inputs!B5-Inputs!B6)</f>
        <v>151.44437682650255</v>
      </c>
      <c r="E94" s="7">
        <f t="shared" si="8"/>
        <v>49850.217352478045</v>
      </c>
      <c r="F94" s="4" t="str">
        <f>IF(A94&gt;Inputs!B7*Inputs!B9,"(Beyond life)","")</f>
        <v>(Beyond life)</v>
      </c>
    </row>
    <row r="95" spans="1:6" x14ac:dyDescent="0.25">
      <c r="A95" s="4">
        <f t="shared" si="6"/>
        <v>92</v>
      </c>
      <c r="B95" s="4" t="e">
        <f t="shared" si="7"/>
        <v>#NAME?</v>
      </c>
      <c r="C95" s="7">
        <f>MIN(E94*F3, E94-Inputs!B6, (Inputs!B5-Inputs!B6)-D94)</f>
        <v>1.6616739117492683</v>
      </c>
      <c r="D95" s="7">
        <f>MIN(D94+C95, Inputs!B5-Inputs!B6)</f>
        <v>153.10605073825181</v>
      </c>
      <c r="E95" s="7">
        <f t="shared" si="8"/>
        <v>49848.555623173474</v>
      </c>
      <c r="F95" s="4" t="str">
        <f>IF(A95&gt;Inputs!B7*Inputs!B9,"(Beyond life)","")</f>
        <v>(Beyond life)</v>
      </c>
    </row>
    <row r="96" spans="1:6" x14ac:dyDescent="0.25">
      <c r="A96" s="4">
        <f t="shared" si="6"/>
        <v>93</v>
      </c>
      <c r="B96" s="4" t="e">
        <f t="shared" si="7"/>
        <v>#NAME?</v>
      </c>
      <c r="C96" s="7">
        <f>MIN(E95*F3, E95-Inputs!B6, (Inputs!B5-Inputs!B6)-D95)</f>
        <v>1.6616185207724492</v>
      </c>
      <c r="D96" s="7">
        <f>MIN(D95+C96, Inputs!B5-Inputs!B6)</f>
        <v>154.76766925902425</v>
      </c>
      <c r="E96" s="7">
        <f t="shared" si="8"/>
        <v>49846.893949261721</v>
      </c>
      <c r="F96" s="4" t="str">
        <f>IF(A96&gt;Inputs!B7*Inputs!B9,"(Beyond life)","")</f>
        <v>(Beyond life)</v>
      </c>
    </row>
    <row r="97" spans="1:6" x14ac:dyDescent="0.25">
      <c r="A97" s="4">
        <f t="shared" si="6"/>
        <v>94</v>
      </c>
      <c r="B97" s="4" t="e">
        <f t="shared" si="7"/>
        <v>#NAME?</v>
      </c>
      <c r="C97" s="7">
        <f>MIN(E96*F3, E96-Inputs!B6, (Inputs!B5-Inputs!B6)-D96)</f>
        <v>1.6615631316420574</v>
      </c>
      <c r="D97" s="7">
        <f>MIN(D96+C97, Inputs!B5-Inputs!B6)</f>
        <v>156.4292323906663</v>
      </c>
      <c r="E97" s="7">
        <f t="shared" si="8"/>
        <v>49845.232330740946</v>
      </c>
      <c r="F97" s="4" t="str">
        <f>IF(A97&gt;Inputs!B7*Inputs!B9,"(Beyond life)","")</f>
        <v>(Beyond life)</v>
      </c>
    </row>
    <row r="98" spans="1:6" x14ac:dyDescent="0.25">
      <c r="A98" s="4">
        <f t="shared" si="6"/>
        <v>95</v>
      </c>
      <c r="B98" s="4" t="e">
        <f t="shared" si="7"/>
        <v>#NAME?</v>
      </c>
      <c r="C98" s="7">
        <f>MIN(E97*F3, E97-Inputs!B6, (Inputs!B5-Inputs!B6)-D97)</f>
        <v>1.6615077443580317</v>
      </c>
      <c r="D98" s="7">
        <f>MIN(D97+C98, Inputs!B5-Inputs!B6)</f>
        <v>158.09074013502433</v>
      </c>
      <c r="E98" s="7">
        <f t="shared" si="8"/>
        <v>49843.570767609301</v>
      </c>
      <c r="F98" s="4" t="str">
        <f>IF(A98&gt;Inputs!B7*Inputs!B9,"(Beyond life)","")</f>
        <v>(Beyond life)</v>
      </c>
    </row>
    <row r="99" spans="1:6" x14ac:dyDescent="0.25">
      <c r="A99" s="4">
        <f t="shared" si="6"/>
        <v>96</v>
      </c>
      <c r="B99" s="4" t="e">
        <f t="shared" si="7"/>
        <v>#NAME?</v>
      </c>
      <c r="C99" s="7">
        <f>MIN(E98*F3, E98-Inputs!B6, (Inputs!B5-Inputs!B6)-D98)</f>
        <v>1.6614523589203101</v>
      </c>
      <c r="D99" s="7">
        <f>MIN(D98+C99, Inputs!B5-Inputs!B6)</f>
        <v>159.75219249394465</v>
      </c>
      <c r="E99" s="7">
        <f t="shared" si="8"/>
        <v>49841.909259864944</v>
      </c>
      <c r="F99" s="4" t="str">
        <f>IF(A99&gt;Inputs!B7*Inputs!B9,"(Beyond life)","")</f>
        <v>(Beyond life)</v>
      </c>
    </row>
    <row r="100" spans="1:6" x14ac:dyDescent="0.25">
      <c r="E100">
        <f t="shared" si="8"/>
        <v>49840.247807506021</v>
      </c>
    </row>
    <row r="102" spans="1:6" x14ac:dyDescent="0.25">
      <c r="A102" s="2" t="s">
        <v>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1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8" customWidth="1"/>
    <col min="2" max="3" width="16" customWidth="1"/>
    <col min="4" max="6" width="18" customWidth="1"/>
  </cols>
  <sheetData>
    <row r="1" spans="1:8" ht="18.75" x14ac:dyDescent="0.3">
      <c r="A1" s="1" t="s">
        <v>37</v>
      </c>
    </row>
    <row r="2" spans="1:8" x14ac:dyDescent="0.25">
      <c r="H2" s="8" t="s">
        <v>38</v>
      </c>
    </row>
    <row r="3" spans="1:8" ht="15.75" x14ac:dyDescent="0.25">
      <c r="A3" s="3" t="s">
        <v>30</v>
      </c>
      <c r="B3" s="3" t="s">
        <v>31</v>
      </c>
      <c r="C3" s="3" t="s">
        <v>39</v>
      </c>
      <c r="D3" s="3" t="s">
        <v>32</v>
      </c>
      <c r="E3" s="3" t="s">
        <v>33</v>
      </c>
      <c r="F3" s="3" t="s">
        <v>34</v>
      </c>
      <c r="H3">
        <f>(Inputs!B5-Inputs!B6)/Inputs!B11</f>
        <v>0.45</v>
      </c>
    </row>
    <row r="4" spans="1:8" x14ac:dyDescent="0.25">
      <c r="A4" s="4">
        <v>1</v>
      </c>
      <c r="B4" s="4" t="e">
        <f>DATEVALUE(TEXT(Inputs!B7&amp;-1,yyyy-mm-dd))</f>
        <v>#NAME?</v>
      </c>
      <c r="C4" s="9"/>
      <c r="D4" s="7">
        <f>MIN(C4*H3,Inputs!B5-Inputs!B6)</f>
        <v>0</v>
      </c>
      <c r="E4" s="7">
        <f>D4</f>
        <v>0</v>
      </c>
      <c r="F4" s="7">
        <f>Inputs!B5-E4</f>
        <v>50000</v>
      </c>
    </row>
    <row r="5" spans="1:8" x14ac:dyDescent="0.25">
      <c r="A5" s="4">
        <f t="shared" ref="A5:A36" si="0">A4+1</f>
        <v>2</v>
      </c>
      <c r="B5" s="4" t="e">
        <f t="shared" ref="B5:B36" si="1">EDATE(B4,1)</f>
        <v>#NAME?</v>
      </c>
      <c r="C5" s="9"/>
      <c r="D5" s="7">
        <f>MIN(C5*H3,(Inputs!B5-Inputs!B6)-E4)</f>
        <v>0</v>
      </c>
      <c r="E5" s="7">
        <f>MIN(E4+D5,Inputs!B5-Inputs!B6)</f>
        <v>0</v>
      </c>
      <c r="F5" s="7">
        <f>Inputs!B5-E5</f>
        <v>50000</v>
      </c>
    </row>
    <row r="6" spans="1:8" x14ac:dyDescent="0.25">
      <c r="A6" s="4">
        <f t="shared" si="0"/>
        <v>3</v>
      </c>
      <c r="B6" s="4" t="e">
        <f t="shared" si="1"/>
        <v>#NAME?</v>
      </c>
      <c r="C6" s="9"/>
      <c r="D6" s="7">
        <f>MIN(C6*H3,(Inputs!B5-Inputs!B6)-E5)</f>
        <v>0</v>
      </c>
      <c r="E6" s="7">
        <f>MIN(E5+D6,Inputs!B5-Inputs!B6)</f>
        <v>0</v>
      </c>
      <c r="F6" s="7">
        <f>Inputs!B5-E6</f>
        <v>50000</v>
      </c>
    </row>
    <row r="7" spans="1:8" x14ac:dyDescent="0.25">
      <c r="A7" s="4">
        <f t="shared" si="0"/>
        <v>4</v>
      </c>
      <c r="B7" s="4" t="e">
        <f t="shared" si="1"/>
        <v>#NAME?</v>
      </c>
      <c r="C7" s="9"/>
      <c r="D7" s="7">
        <f>MIN(C7*H3,(Inputs!B5-Inputs!B6)-E6)</f>
        <v>0</v>
      </c>
      <c r="E7" s="7">
        <f>MIN(E6+D7,Inputs!B5-Inputs!B6)</f>
        <v>0</v>
      </c>
      <c r="F7" s="7">
        <f>Inputs!B5-E7</f>
        <v>50000</v>
      </c>
    </row>
    <row r="8" spans="1:8" x14ac:dyDescent="0.25">
      <c r="A8" s="4">
        <f t="shared" si="0"/>
        <v>5</v>
      </c>
      <c r="B8" s="4" t="e">
        <f t="shared" si="1"/>
        <v>#NAME?</v>
      </c>
      <c r="C8" s="9"/>
      <c r="D8" s="7">
        <f>MIN(C8*H3,(Inputs!B5-Inputs!B6)-E7)</f>
        <v>0</v>
      </c>
      <c r="E8" s="7">
        <f>MIN(E7+D8,Inputs!B5-Inputs!B6)</f>
        <v>0</v>
      </c>
      <c r="F8" s="7">
        <f>Inputs!B5-E8</f>
        <v>50000</v>
      </c>
    </row>
    <row r="9" spans="1:8" x14ac:dyDescent="0.25">
      <c r="A9" s="4">
        <f t="shared" si="0"/>
        <v>6</v>
      </c>
      <c r="B9" s="4" t="e">
        <f t="shared" si="1"/>
        <v>#NAME?</v>
      </c>
      <c r="C9" s="9"/>
      <c r="D9" s="7">
        <f>MIN(C9*H3,(Inputs!B5-Inputs!B6)-E8)</f>
        <v>0</v>
      </c>
      <c r="E9" s="7">
        <f>MIN(E8+D9,Inputs!B5-Inputs!B6)</f>
        <v>0</v>
      </c>
      <c r="F9" s="7">
        <f>Inputs!B5-E9</f>
        <v>50000</v>
      </c>
    </row>
    <row r="10" spans="1:8" x14ac:dyDescent="0.25">
      <c r="A10" s="4">
        <f t="shared" si="0"/>
        <v>7</v>
      </c>
      <c r="B10" s="4" t="e">
        <f t="shared" si="1"/>
        <v>#NAME?</v>
      </c>
      <c r="C10" s="9"/>
      <c r="D10" s="7">
        <f>MIN(C10*H3,(Inputs!B5-Inputs!B6)-E9)</f>
        <v>0</v>
      </c>
      <c r="E10" s="7">
        <f>MIN(E9+D10,Inputs!B5-Inputs!B6)</f>
        <v>0</v>
      </c>
      <c r="F10" s="7">
        <f>Inputs!B5-E10</f>
        <v>50000</v>
      </c>
    </row>
    <row r="11" spans="1:8" x14ac:dyDescent="0.25">
      <c r="A11" s="4">
        <f t="shared" si="0"/>
        <v>8</v>
      </c>
      <c r="B11" s="4" t="e">
        <f t="shared" si="1"/>
        <v>#NAME?</v>
      </c>
      <c r="C11" s="9"/>
      <c r="D11" s="7">
        <f>MIN(C11*H3,(Inputs!B5-Inputs!B6)-E10)</f>
        <v>0</v>
      </c>
      <c r="E11" s="7">
        <f>MIN(E10+D11,Inputs!B5-Inputs!B6)</f>
        <v>0</v>
      </c>
      <c r="F11" s="7">
        <f>Inputs!B5-E11</f>
        <v>50000</v>
      </c>
    </row>
    <row r="12" spans="1:8" x14ac:dyDescent="0.25">
      <c r="A12" s="4">
        <f t="shared" si="0"/>
        <v>9</v>
      </c>
      <c r="B12" s="4" t="e">
        <f t="shared" si="1"/>
        <v>#NAME?</v>
      </c>
      <c r="C12" s="9"/>
      <c r="D12" s="7">
        <f>MIN(C12*H3,(Inputs!B5-Inputs!B6)-E11)</f>
        <v>0</v>
      </c>
      <c r="E12" s="7">
        <f>MIN(E11+D12,Inputs!B5-Inputs!B6)</f>
        <v>0</v>
      </c>
      <c r="F12" s="7">
        <f>Inputs!B5-E12</f>
        <v>50000</v>
      </c>
    </row>
    <row r="13" spans="1:8" x14ac:dyDescent="0.25">
      <c r="A13" s="4">
        <f t="shared" si="0"/>
        <v>10</v>
      </c>
      <c r="B13" s="4" t="e">
        <f t="shared" si="1"/>
        <v>#NAME?</v>
      </c>
      <c r="C13" s="9"/>
      <c r="D13" s="7">
        <f>MIN(C13*H3,(Inputs!B5-Inputs!B6)-E12)</f>
        <v>0</v>
      </c>
      <c r="E13" s="7">
        <f>MIN(E12+D13,Inputs!B5-Inputs!B6)</f>
        <v>0</v>
      </c>
      <c r="F13" s="7">
        <f>Inputs!B5-E13</f>
        <v>50000</v>
      </c>
    </row>
    <row r="14" spans="1:8" x14ac:dyDescent="0.25">
      <c r="A14" s="4">
        <f t="shared" si="0"/>
        <v>11</v>
      </c>
      <c r="B14" s="4" t="e">
        <f t="shared" si="1"/>
        <v>#NAME?</v>
      </c>
      <c r="C14" s="9"/>
      <c r="D14" s="7">
        <f>MIN(C14*H3,(Inputs!B5-Inputs!B6)-E13)</f>
        <v>0</v>
      </c>
      <c r="E14" s="7">
        <f>MIN(E13+D14,Inputs!B5-Inputs!B6)</f>
        <v>0</v>
      </c>
      <c r="F14" s="7">
        <f>Inputs!B5-E14</f>
        <v>50000</v>
      </c>
    </row>
    <row r="15" spans="1:8" x14ac:dyDescent="0.25">
      <c r="A15" s="4">
        <f t="shared" si="0"/>
        <v>12</v>
      </c>
      <c r="B15" s="4" t="e">
        <f t="shared" si="1"/>
        <v>#NAME?</v>
      </c>
      <c r="C15" s="9"/>
      <c r="D15" s="7">
        <f>MIN(C15*H3,(Inputs!B5-Inputs!B6)-E14)</f>
        <v>0</v>
      </c>
      <c r="E15" s="7">
        <f>MIN(E14+D15,Inputs!B5-Inputs!B6)</f>
        <v>0</v>
      </c>
      <c r="F15" s="7">
        <f>Inputs!B5-E15</f>
        <v>50000</v>
      </c>
    </row>
    <row r="16" spans="1:8" x14ac:dyDescent="0.25">
      <c r="A16" s="4">
        <f t="shared" si="0"/>
        <v>13</v>
      </c>
      <c r="B16" s="4" t="e">
        <f t="shared" si="1"/>
        <v>#NAME?</v>
      </c>
      <c r="C16" s="9"/>
      <c r="D16" s="7">
        <f>MIN(C16*H3,(Inputs!B5-Inputs!B6)-E15)</f>
        <v>0</v>
      </c>
      <c r="E16" s="7">
        <f>MIN(E15+D16,Inputs!B5-Inputs!B6)</f>
        <v>0</v>
      </c>
      <c r="F16" s="7">
        <f>Inputs!B5-E16</f>
        <v>50000</v>
      </c>
    </row>
    <row r="17" spans="1:6" x14ac:dyDescent="0.25">
      <c r="A17" s="4">
        <f t="shared" si="0"/>
        <v>14</v>
      </c>
      <c r="B17" s="4" t="e">
        <f t="shared" si="1"/>
        <v>#NAME?</v>
      </c>
      <c r="C17" s="9"/>
      <c r="D17" s="7">
        <f>MIN(C17*H3,(Inputs!B5-Inputs!B6)-E16)</f>
        <v>0</v>
      </c>
      <c r="E17" s="7">
        <f>MIN(E16+D17,Inputs!B5-Inputs!B6)</f>
        <v>0</v>
      </c>
      <c r="F17" s="7">
        <f>Inputs!B5-E17</f>
        <v>50000</v>
      </c>
    </row>
    <row r="18" spans="1:6" x14ac:dyDescent="0.25">
      <c r="A18" s="4">
        <f t="shared" si="0"/>
        <v>15</v>
      </c>
      <c r="B18" s="4" t="e">
        <f t="shared" si="1"/>
        <v>#NAME?</v>
      </c>
      <c r="C18" s="9"/>
      <c r="D18" s="7">
        <f>MIN(C18*H3,(Inputs!B5-Inputs!B6)-E17)</f>
        <v>0</v>
      </c>
      <c r="E18" s="7">
        <f>MIN(E17+D18,Inputs!B5-Inputs!B6)</f>
        <v>0</v>
      </c>
      <c r="F18" s="7">
        <f>Inputs!B5-E18</f>
        <v>50000</v>
      </c>
    </row>
    <row r="19" spans="1:6" x14ac:dyDescent="0.25">
      <c r="A19" s="4">
        <f t="shared" si="0"/>
        <v>16</v>
      </c>
      <c r="B19" s="4" t="e">
        <f t="shared" si="1"/>
        <v>#NAME?</v>
      </c>
      <c r="C19" s="9"/>
      <c r="D19" s="7">
        <f>MIN(C19*H3,(Inputs!B5-Inputs!B6)-E18)</f>
        <v>0</v>
      </c>
      <c r="E19" s="7">
        <f>MIN(E18+D19,Inputs!B5-Inputs!B6)</f>
        <v>0</v>
      </c>
      <c r="F19" s="7">
        <f>Inputs!B5-E19</f>
        <v>50000</v>
      </c>
    </row>
    <row r="20" spans="1:6" x14ac:dyDescent="0.25">
      <c r="A20" s="4">
        <f t="shared" si="0"/>
        <v>17</v>
      </c>
      <c r="B20" s="4" t="e">
        <f t="shared" si="1"/>
        <v>#NAME?</v>
      </c>
      <c r="C20" s="9"/>
      <c r="D20" s="7">
        <f>MIN(C20*H3,(Inputs!B5-Inputs!B6)-E19)</f>
        <v>0</v>
      </c>
      <c r="E20" s="7">
        <f>MIN(E19+D20,Inputs!B5-Inputs!B6)</f>
        <v>0</v>
      </c>
      <c r="F20" s="7">
        <f>Inputs!B5-E20</f>
        <v>50000</v>
      </c>
    </row>
    <row r="21" spans="1:6" x14ac:dyDescent="0.25">
      <c r="A21" s="4">
        <f t="shared" si="0"/>
        <v>18</v>
      </c>
      <c r="B21" s="4" t="e">
        <f t="shared" si="1"/>
        <v>#NAME?</v>
      </c>
      <c r="C21" s="9"/>
      <c r="D21" s="7">
        <f>MIN(C21*H3,(Inputs!B5-Inputs!B6)-E20)</f>
        <v>0</v>
      </c>
      <c r="E21" s="7">
        <f>MIN(E20+D21,Inputs!B5-Inputs!B6)</f>
        <v>0</v>
      </c>
      <c r="F21" s="7">
        <f>Inputs!B5-E21</f>
        <v>50000</v>
      </c>
    </row>
    <row r="22" spans="1:6" x14ac:dyDescent="0.25">
      <c r="A22" s="4">
        <f t="shared" si="0"/>
        <v>19</v>
      </c>
      <c r="B22" s="4" t="e">
        <f t="shared" si="1"/>
        <v>#NAME?</v>
      </c>
      <c r="C22" s="9"/>
      <c r="D22" s="7">
        <f>MIN(C22*H3,(Inputs!B5-Inputs!B6)-E21)</f>
        <v>0</v>
      </c>
      <c r="E22" s="7">
        <f>MIN(E21+D22,Inputs!B5-Inputs!B6)</f>
        <v>0</v>
      </c>
      <c r="F22" s="7">
        <f>Inputs!B5-E22</f>
        <v>50000</v>
      </c>
    </row>
    <row r="23" spans="1:6" x14ac:dyDescent="0.25">
      <c r="A23" s="4">
        <f t="shared" si="0"/>
        <v>20</v>
      </c>
      <c r="B23" s="4" t="e">
        <f t="shared" si="1"/>
        <v>#NAME?</v>
      </c>
      <c r="C23" s="9"/>
      <c r="D23" s="7">
        <f>MIN(C23*H3,(Inputs!B5-Inputs!B6)-E22)</f>
        <v>0</v>
      </c>
      <c r="E23" s="7">
        <f>MIN(E22+D23,Inputs!B5-Inputs!B6)</f>
        <v>0</v>
      </c>
      <c r="F23" s="7">
        <f>Inputs!B5-E23</f>
        <v>50000</v>
      </c>
    </row>
    <row r="24" spans="1:6" x14ac:dyDescent="0.25">
      <c r="A24" s="4">
        <f t="shared" si="0"/>
        <v>21</v>
      </c>
      <c r="B24" s="4" t="e">
        <f t="shared" si="1"/>
        <v>#NAME?</v>
      </c>
      <c r="C24" s="9"/>
      <c r="D24" s="7">
        <f>MIN(C24*H3,(Inputs!B5-Inputs!B6)-E23)</f>
        <v>0</v>
      </c>
      <c r="E24" s="7">
        <f>MIN(E23+D24,Inputs!B5-Inputs!B6)</f>
        <v>0</v>
      </c>
      <c r="F24" s="7">
        <f>Inputs!B5-E24</f>
        <v>50000</v>
      </c>
    </row>
    <row r="25" spans="1:6" x14ac:dyDescent="0.25">
      <c r="A25" s="4">
        <f t="shared" si="0"/>
        <v>22</v>
      </c>
      <c r="B25" s="4" t="e">
        <f t="shared" si="1"/>
        <v>#NAME?</v>
      </c>
      <c r="C25" s="9"/>
      <c r="D25" s="7">
        <f>MIN(C25*H3,(Inputs!B5-Inputs!B6)-E24)</f>
        <v>0</v>
      </c>
      <c r="E25" s="7">
        <f>MIN(E24+D25,Inputs!B5-Inputs!B6)</f>
        <v>0</v>
      </c>
      <c r="F25" s="7">
        <f>Inputs!B5-E25</f>
        <v>50000</v>
      </c>
    </row>
    <row r="26" spans="1:6" x14ac:dyDescent="0.25">
      <c r="A26" s="4">
        <f t="shared" si="0"/>
        <v>23</v>
      </c>
      <c r="B26" s="4" t="e">
        <f t="shared" si="1"/>
        <v>#NAME?</v>
      </c>
      <c r="C26" s="9"/>
      <c r="D26" s="7">
        <f>MIN(C26*H3,(Inputs!B5-Inputs!B6)-E25)</f>
        <v>0</v>
      </c>
      <c r="E26" s="7">
        <f>MIN(E25+D26,Inputs!B5-Inputs!B6)</f>
        <v>0</v>
      </c>
      <c r="F26" s="7">
        <f>Inputs!B5-E26</f>
        <v>50000</v>
      </c>
    </row>
    <row r="27" spans="1:6" x14ac:dyDescent="0.25">
      <c r="A27" s="4">
        <f t="shared" si="0"/>
        <v>24</v>
      </c>
      <c r="B27" s="4" t="e">
        <f t="shared" si="1"/>
        <v>#NAME?</v>
      </c>
      <c r="C27" s="9"/>
      <c r="D27" s="7">
        <f>MIN(C27*H3,(Inputs!B5-Inputs!B6)-E26)</f>
        <v>0</v>
      </c>
      <c r="E27" s="7">
        <f>MIN(E26+D27,Inputs!B5-Inputs!B6)</f>
        <v>0</v>
      </c>
      <c r="F27" s="7">
        <f>Inputs!B5-E27</f>
        <v>50000</v>
      </c>
    </row>
    <row r="28" spans="1:6" x14ac:dyDescent="0.25">
      <c r="A28" s="4">
        <f t="shared" si="0"/>
        <v>25</v>
      </c>
      <c r="B28" s="4" t="e">
        <f t="shared" si="1"/>
        <v>#NAME?</v>
      </c>
      <c r="C28" s="9"/>
      <c r="D28" s="7">
        <f>MIN(C28*H3,(Inputs!B5-Inputs!B6)-E27)</f>
        <v>0</v>
      </c>
      <c r="E28" s="7">
        <f>MIN(E27+D28,Inputs!B5-Inputs!B6)</f>
        <v>0</v>
      </c>
      <c r="F28" s="7">
        <f>Inputs!B5-E28</f>
        <v>50000</v>
      </c>
    </row>
    <row r="29" spans="1:6" x14ac:dyDescent="0.25">
      <c r="A29" s="4">
        <f t="shared" si="0"/>
        <v>26</v>
      </c>
      <c r="B29" s="4" t="e">
        <f t="shared" si="1"/>
        <v>#NAME?</v>
      </c>
      <c r="C29" s="9"/>
      <c r="D29" s="7">
        <f>MIN(C29*H3,(Inputs!B5-Inputs!B6)-E28)</f>
        <v>0</v>
      </c>
      <c r="E29" s="7">
        <f>MIN(E28+D29,Inputs!B5-Inputs!B6)</f>
        <v>0</v>
      </c>
      <c r="F29" s="7">
        <f>Inputs!B5-E29</f>
        <v>50000</v>
      </c>
    </row>
    <row r="30" spans="1:6" x14ac:dyDescent="0.25">
      <c r="A30" s="4">
        <f t="shared" si="0"/>
        <v>27</v>
      </c>
      <c r="B30" s="4" t="e">
        <f t="shared" si="1"/>
        <v>#NAME?</v>
      </c>
      <c r="C30" s="9"/>
      <c r="D30" s="7">
        <f>MIN(C30*H3,(Inputs!B5-Inputs!B6)-E29)</f>
        <v>0</v>
      </c>
      <c r="E30" s="7">
        <f>MIN(E29+D30,Inputs!B5-Inputs!B6)</f>
        <v>0</v>
      </c>
      <c r="F30" s="7">
        <f>Inputs!B5-E30</f>
        <v>50000</v>
      </c>
    </row>
    <row r="31" spans="1:6" x14ac:dyDescent="0.25">
      <c r="A31" s="4">
        <f t="shared" si="0"/>
        <v>28</v>
      </c>
      <c r="B31" s="4" t="e">
        <f t="shared" si="1"/>
        <v>#NAME?</v>
      </c>
      <c r="C31" s="9"/>
      <c r="D31" s="7">
        <f>MIN(C31*H3,(Inputs!B5-Inputs!B6)-E30)</f>
        <v>0</v>
      </c>
      <c r="E31" s="7">
        <f>MIN(E30+D31,Inputs!B5-Inputs!B6)</f>
        <v>0</v>
      </c>
      <c r="F31" s="7">
        <f>Inputs!B5-E31</f>
        <v>50000</v>
      </c>
    </row>
    <row r="32" spans="1:6" x14ac:dyDescent="0.25">
      <c r="A32" s="4">
        <f t="shared" si="0"/>
        <v>29</v>
      </c>
      <c r="B32" s="4" t="e">
        <f t="shared" si="1"/>
        <v>#NAME?</v>
      </c>
      <c r="C32" s="9"/>
      <c r="D32" s="7">
        <f>MIN(C32*H3,(Inputs!B5-Inputs!B6)-E31)</f>
        <v>0</v>
      </c>
      <c r="E32" s="7">
        <f>MIN(E31+D32,Inputs!B5-Inputs!B6)</f>
        <v>0</v>
      </c>
      <c r="F32" s="7">
        <f>Inputs!B5-E32</f>
        <v>50000</v>
      </c>
    </row>
    <row r="33" spans="1:6" x14ac:dyDescent="0.25">
      <c r="A33" s="4">
        <f t="shared" si="0"/>
        <v>30</v>
      </c>
      <c r="B33" s="4" t="e">
        <f t="shared" si="1"/>
        <v>#NAME?</v>
      </c>
      <c r="C33" s="9"/>
      <c r="D33" s="7">
        <f>MIN(C33*H3,(Inputs!B5-Inputs!B6)-E32)</f>
        <v>0</v>
      </c>
      <c r="E33" s="7">
        <f>MIN(E32+D33,Inputs!B5-Inputs!B6)</f>
        <v>0</v>
      </c>
      <c r="F33" s="7">
        <f>Inputs!B5-E33</f>
        <v>50000</v>
      </c>
    </row>
    <row r="34" spans="1:6" x14ac:dyDescent="0.25">
      <c r="A34" s="4">
        <f t="shared" si="0"/>
        <v>31</v>
      </c>
      <c r="B34" s="4" t="e">
        <f t="shared" si="1"/>
        <v>#NAME?</v>
      </c>
      <c r="C34" s="9"/>
      <c r="D34" s="7">
        <f>MIN(C34*H3,(Inputs!B5-Inputs!B6)-E33)</f>
        <v>0</v>
      </c>
      <c r="E34" s="7">
        <f>MIN(E33+D34,Inputs!B5-Inputs!B6)</f>
        <v>0</v>
      </c>
      <c r="F34" s="7">
        <f>Inputs!B5-E34</f>
        <v>50000</v>
      </c>
    </row>
    <row r="35" spans="1:6" x14ac:dyDescent="0.25">
      <c r="A35" s="4">
        <f t="shared" si="0"/>
        <v>32</v>
      </c>
      <c r="B35" s="4" t="e">
        <f t="shared" si="1"/>
        <v>#NAME?</v>
      </c>
      <c r="C35" s="9"/>
      <c r="D35" s="7">
        <f>MIN(C35*H3,(Inputs!B5-Inputs!B6)-E34)</f>
        <v>0</v>
      </c>
      <c r="E35" s="7">
        <f>MIN(E34+D35,Inputs!B5-Inputs!B6)</f>
        <v>0</v>
      </c>
      <c r="F35" s="7">
        <f>Inputs!B5-E35</f>
        <v>50000</v>
      </c>
    </row>
    <row r="36" spans="1:6" x14ac:dyDescent="0.25">
      <c r="A36" s="4">
        <f t="shared" si="0"/>
        <v>33</v>
      </c>
      <c r="B36" s="4" t="e">
        <f t="shared" si="1"/>
        <v>#NAME?</v>
      </c>
      <c r="C36" s="9"/>
      <c r="D36" s="7">
        <f>MIN(C36*H3,(Inputs!B5-Inputs!B6)-E35)</f>
        <v>0</v>
      </c>
      <c r="E36" s="7">
        <f>MIN(E35+D36,Inputs!B5-Inputs!B6)</f>
        <v>0</v>
      </c>
      <c r="F36" s="7">
        <f>Inputs!B5-E36</f>
        <v>50000</v>
      </c>
    </row>
    <row r="37" spans="1:6" x14ac:dyDescent="0.25">
      <c r="A37" s="4">
        <f t="shared" ref="A37:A68" si="2">A36+1</f>
        <v>34</v>
      </c>
      <c r="B37" s="4" t="e">
        <f t="shared" ref="B37:B68" si="3">EDATE(B36,1)</f>
        <v>#NAME?</v>
      </c>
      <c r="C37" s="9"/>
      <c r="D37" s="7">
        <f>MIN(C37*H3,(Inputs!B5-Inputs!B6)-E36)</f>
        <v>0</v>
      </c>
      <c r="E37" s="7">
        <f>MIN(E36+D37,Inputs!B5-Inputs!B6)</f>
        <v>0</v>
      </c>
      <c r="F37" s="7">
        <f>Inputs!B5-E37</f>
        <v>50000</v>
      </c>
    </row>
    <row r="38" spans="1:6" x14ac:dyDescent="0.25">
      <c r="A38" s="4">
        <f t="shared" si="2"/>
        <v>35</v>
      </c>
      <c r="B38" s="4" t="e">
        <f t="shared" si="3"/>
        <v>#NAME?</v>
      </c>
      <c r="C38" s="9"/>
      <c r="D38" s="7">
        <f>MIN(C38*H3,(Inputs!B5-Inputs!B6)-E37)</f>
        <v>0</v>
      </c>
      <c r="E38" s="7">
        <f>MIN(E37+D38,Inputs!B5-Inputs!B6)</f>
        <v>0</v>
      </c>
      <c r="F38" s="7">
        <f>Inputs!B5-E38</f>
        <v>50000</v>
      </c>
    </row>
    <row r="39" spans="1:6" x14ac:dyDescent="0.25">
      <c r="A39" s="4">
        <f t="shared" si="2"/>
        <v>36</v>
      </c>
      <c r="B39" s="4" t="e">
        <f t="shared" si="3"/>
        <v>#NAME?</v>
      </c>
      <c r="C39" s="9"/>
      <c r="D39" s="7">
        <f>MIN(C39*H3,(Inputs!B5-Inputs!B6)-E38)</f>
        <v>0</v>
      </c>
      <c r="E39" s="7">
        <f>MIN(E38+D39,Inputs!B5-Inputs!B6)</f>
        <v>0</v>
      </c>
      <c r="F39" s="7">
        <f>Inputs!B5-E39</f>
        <v>50000</v>
      </c>
    </row>
    <row r="40" spans="1:6" x14ac:dyDescent="0.25">
      <c r="A40" s="4">
        <f t="shared" si="2"/>
        <v>37</v>
      </c>
      <c r="B40" s="4" t="e">
        <f t="shared" si="3"/>
        <v>#NAME?</v>
      </c>
      <c r="C40" s="9"/>
      <c r="D40" s="7">
        <f>MIN(C40*H3,(Inputs!B5-Inputs!B6)-E39)</f>
        <v>0</v>
      </c>
      <c r="E40" s="7">
        <f>MIN(E39+D40,Inputs!B5-Inputs!B6)</f>
        <v>0</v>
      </c>
      <c r="F40" s="7">
        <f>Inputs!B5-E40</f>
        <v>50000</v>
      </c>
    </row>
    <row r="41" spans="1:6" x14ac:dyDescent="0.25">
      <c r="A41" s="4">
        <f t="shared" si="2"/>
        <v>38</v>
      </c>
      <c r="B41" s="4" t="e">
        <f t="shared" si="3"/>
        <v>#NAME?</v>
      </c>
      <c r="C41" s="9"/>
      <c r="D41" s="7">
        <f>MIN(C41*H3,(Inputs!B5-Inputs!B6)-E40)</f>
        <v>0</v>
      </c>
      <c r="E41" s="7">
        <f>MIN(E40+D41,Inputs!B5-Inputs!B6)</f>
        <v>0</v>
      </c>
      <c r="F41" s="7">
        <f>Inputs!B5-E41</f>
        <v>50000</v>
      </c>
    </row>
    <row r="42" spans="1:6" x14ac:dyDescent="0.25">
      <c r="A42" s="4">
        <f t="shared" si="2"/>
        <v>39</v>
      </c>
      <c r="B42" s="4" t="e">
        <f t="shared" si="3"/>
        <v>#NAME?</v>
      </c>
      <c r="C42" s="9"/>
      <c r="D42" s="7">
        <f>MIN(C42*H3,(Inputs!B5-Inputs!B6)-E41)</f>
        <v>0</v>
      </c>
      <c r="E42" s="7">
        <f>MIN(E41+D42,Inputs!B5-Inputs!B6)</f>
        <v>0</v>
      </c>
      <c r="F42" s="7">
        <f>Inputs!B5-E42</f>
        <v>50000</v>
      </c>
    </row>
    <row r="43" spans="1:6" x14ac:dyDescent="0.25">
      <c r="A43" s="4">
        <f t="shared" si="2"/>
        <v>40</v>
      </c>
      <c r="B43" s="4" t="e">
        <f t="shared" si="3"/>
        <v>#NAME?</v>
      </c>
      <c r="C43" s="9"/>
      <c r="D43" s="7">
        <f>MIN(C43*H3,(Inputs!B5-Inputs!B6)-E42)</f>
        <v>0</v>
      </c>
      <c r="E43" s="7">
        <f>MIN(E42+D43,Inputs!B5-Inputs!B6)</f>
        <v>0</v>
      </c>
      <c r="F43" s="7">
        <f>Inputs!B5-E43</f>
        <v>50000</v>
      </c>
    </row>
    <row r="44" spans="1:6" x14ac:dyDescent="0.25">
      <c r="A44" s="4">
        <f t="shared" si="2"/>
        <v>41</v>
      </c>
      <c r="B44" s="4" t="e">
        <f t="shared" si="3"/>
        <v>#NAME?</v>
      </c>
      <c r="C44" s="9"/>
      <c r="D44" s="7">
        <f>MIN(C44*H3,(Inputs!B5-Inputs!B6)-E43)</f>
        <v>0</v>
      </c>
      <c r="E44" s="7">
        <f>MIN(E43+D44,Inputs!B5-Inputs!B6)</f>
        <v>0</v>
      </c>
      <c r="F44" s="7">
        <f>Inputs!B5-E44</f>
        <v>50000</v>
      </c>
    </row>
    <row r="45" spans="1:6" x14ac:dyDescent="0.25">
      <c r="A45" s="4">
        <f t="shared" si="2"/>
        <v>42</v>
      </c>
      <c r="B45" s="4" t="e">
        <f t="shared" si="3"/>
        <v>#NAME?</v>
      </c>
      <c r="C45" s="9"/>
      <c r="D45" s="7">
        <f>MIN(C45*H3,(Inputs!B5-Inputs!B6)-E44)</f>
        <v>0</v>
      </c>
      <c r="E45" s="7">
        <f>MIN(E44+D45,Inputs!B5-Inputs!B6)</f>
        <v>0</v>
      </c>
      <c r="F45" s="7">
        <f>Inputs!B5-E45</f>
        <v>50000</v>
      </c>
    </row>
    <row r="46" spans="1:6" x14ac:dyDescent="0.25">
      <c r="A46" s="4">
        <f t="shared" si="2"/>
        <v>43</v>
      </c>
      <c r="B46" s="4" t="e">
        <f t="shared" si="3"/>
        <v>#NAME?</v>
      </c>
      <c r="C46" s="9"/>
      <c r="D46" s="7">
        <f>MIN(C46*H3,(Inputs!B5-Inputs!B6)-E45)</f>
        <v>0</v>
      </c>
      <c r="E46" s="7">
        <f>MIN(E45+D46,Inputs!B5-Inputs!B6)</f>
        <v>0</v>
      </c>
      <c r="F46" s="7">
        <f>Inputs!B5-E46</f>
        <v>50000</v>
      </c>
    </row>
    <row r="47" spans="1:6" x14ac:dyDescent="0.25">
      <c r="A47" s="4">
        <f t="shared" si="2"/>
        <v>44</v>
      </c>
      <c r="B47" s="4" t="e">
        <f t="shared" si="3"/>
        <v>#NAME?</v>
      </c>
      <c r="C47" s="9"/>
      <c r="D47" s="7">
        <f>MIN(C47*H3,(Inputs!B5-Inputs!B6)-E46)</f>
        <v>0</v>
      </c>
      <c r="E47" s="7">
        <f>MIN(E46+D47,Inputs!B5-Inputs!B6)</f>
        <v>0</v>
      </c>
      <c r="F47" s="7">
        <f>Inputs!B5-E47</f>
        <v>50000</v>
      </c>
    </row>
    <row r="48" spans="1:6" x14ac:dyDescent="0.25">
      <c r="A48" s="4">
        <f t="shared" si="2"/>
        <v>45</v>
      </c>
      <c r="B48" s="4" t="e">
        <f t="shared" si="3"/>
        <v>#NAME?</v>
      </c>
      <c r="C48" s="9"/>
      <c r="D48" s="7">
        <f>MIN(C48*H3,(Inputs!B5-Inputs!B6)-E47)</f>
        <v>0</v>
      </c>
      <c r="E48" s="7">
        <f>MIN(E47+D48,Inputs!B5-Inputs!B6)</f>
        <v>0</v>
      </c>
      <c r="F48" s="7">
        <f>Inputs!B5-E48</f>
        <v>50000</v>
      </c>
    </row>
    <row r="49" spans="1:6" x14ac:dyDescent="0.25">
      <c r="A49" s="4">
        <f t="shared" si="2"/>
        <v>46</v>
      </c>
      <c r="B49" s="4" t="e">
        <f t="shared" si="3"/>
        <v>#NAME?</v>
      </c>
      <c r="C49" s="9"/>
      <c r="D49" s="7">
        <f>MIN(C49*H3,(Inputs!B5-Inputs!B6)-E48)</f>
        <v>0</v>
      </c>
      <c r="E49" s="7">
        <f>MIN(E48+D49,Inputs!B5-Inputs!B6)</f>
        <v>0</v>
      </c>
      <c r="F49" s="7">
        <f>Inputs!B5-E49</f>
        <v>50000</v>
      </c>
    </row>
    <row r="50" spans="1:6" x14ac:dyDescent="0.25">
      <c r="A50" s="4">
        <f t="shared" si="2"/>
        <v>47</v>
      </c>
      <c r="B50" s="4" t="e">
        <f t="shared" si="3"/>
        <v>#NAME?</v>
      </c>
      <c r="C50" s="9"/>
      <c r="D50" s="7">
        <f>MIN(C50*H3,(Inputs!B5-Inputs!B6)-E49)</f>
        <v>0</v>
      </c>
      <c r="E50" s="7">
        <f>MIN(E49+D50,Inputs!B5-Inputs!B6)</f>
        <v>0</v>
      </c>
      <c r="F50" s="7">
        <f>Inputs!B5-E50</f>
        <v>50000</v>
      </c>
    </row>
    <row r="51" spans="1:6" x14ac:dyDescent="0.25">
      <c r="A51" s="4">
        <f t="shared" si="2"/>
        <v>48</v>
      </c>
      <c r="B51" s="4" t="e">
        <f t="shared" si="3"/>
        <v>#NAME?</v>
      </c>
      <c r="C51" s="9"/>
      <c r="D51" s="7">
        <f>MIN(C51*H3,(Inputs!B5-Inputs!B6)-E50)</f>
        <v>0</v>
      </c>
      <c r="E51" s="7">
        <f>MIN(E50+D51,Inputs!B5-Inputs!B6)</f>
        <v>0</v>
      </c>
      <c r="F51" s="7">
        <f>Inputs!B5-E51</f>
        <v>50000</v>
      </c>
    </row>
    <row r="52" spans="1:6" x14ac:dyDescent="0.25">
      <c r="A52" s="4">
        <f t="shared" si="2"/>
        <v>49</v>
      </c>
      <c r="B52" s="4" t="e">
        <f t="shared" si="3"/>
        <v>#NAME?</v>
      </c>
      <c r="C52" s="9"/>
      <c r="D52" s="7">
        <f>MIN(C52*H3,(Inputs!B5-Inputs!B6)-E51)</f>
        <v>0</v>
      </c>
      <c r="E52" s="7">
        <f>MIN(E51+D52,Inputs!B5-Inputs!B6)</f>
        <v>0</v>
      </c>
      <c r="F52" s="7">
        <f>Inputs!B5-E52</f>
        <v>50000</v>
      </c>
    </row>
    <row r="53" spans="1:6" x14ac:dyDescent="0.25">
      <c r="A53" s="4">
        <f t="shared" si="2"/>
        <v>50</v>
      </c>
      <c r="B53" s="4" t="e">
        <f t="shared" si="3"/>
        <v>#NAME?</v>
      </c>
      <c r="C53" s="9"/>
      <c r="D53" s="7">
        <f>MIN(C53*H3,(Inputs!B5-Inputs!B6)-E52)</f>
        <v>0</v>
      </c>
      <c r="E53" s="7">
        <f>MIN(E52+D53,Inputs!B5-Inputs!B6)</f>
        <v>0</v>
      </c>
      <c r="F53" s="7">
        <f>Inputs!B5-E53</f>
        <v>50000</v>
      </c>
    </row>
    <row r="54" spans="1:6" x14ac:dyDescent="0.25">
      <c r="A54" s="4">
        <f t="shared" si="2"/>
        <v>51</v>
      </c>
      <c r="B54" s="4" t="e">
        <f t="shared" si="3"/>
        <v>#NAME?</v>
      </c>
      <c r="C54" s="9"/>
      <c r="D54" s="7">
        <f>MIN(C54*H3,(Inputs!B5-Inputs!B6)-E53)</f>
        <v>0</v>
      </c>
      <c r="E54" s="7">
        <f>MIN(E53+D54,Inputs!B5-Inputs!B6)</f>
        <v>0</v>
      </c>
      <c r="F54" s="7">
        <f>Inputs!B5-E54</f>
        <v>50000</v>
      </c>
    </row>
    <row r="55" spans="1:6" x14ac:dyDescent="0.25">
      <c r="A55" s="4">
        <f t="shared" si="2"/>
        <v>52</v>
      </c>
      <c r="B55" s="4" t="e">
        <f t="shared" si="3"/>
        <v>#NAME?</v>
      </c>
      <c r="C55" s="9"/>
      <c r="D55" s="7">
        <f>MIN(C55*H3,(Inputs!B5-Inputs!B6)-E54)</f>
        <v>0</v>
      </c>
      <c r="E55" s="7">
        <f>MIN(E54+D55,Inputs!B5-Inputs!B6)</f>
        <v>0</v>
      </c>
      <c r="F55" s="7">
        <f>Inputs!B5-E55</f>
        <v>50000</v>
      </c>
    </row>
    <row r="56" spans="1:6" x14ac:dyDescent="0.25">
      <c r="A56" s="4">
        <f t="shared" si="2"/>
        <v>53</v>
      </c>
      <c r="B56" s="4" t="e">
        <f t="shared" si="3"/>
        <v>#NAME?</v>
      </c>
      <c r="C56" s="9"/>
      <c r="D56" s="7">
        <f>MIN(C56*H3,(Inputs!B5-Inputs!B6)-E55)</f>
        <v>0</v>
      </c>
      <c r="E56" s="7">
        <f>MIN(E55+D56,Inputs!B5-Inputs!B6)</f>
        <v>0</v>
      </c>
      <c r="F56" s="7">
        <f>Inputs!B5-E56</f>
        <v>50000</v>
      </c>
    </row>
    <row r="57" spans="1:6" x14ac:dyDescent="0.25">
      <c r="A57" s="4">
        <f t="shared" si="2"/>
        <v>54</v>
      </c>
      <c r="B57" s="4" t="e">
        <f t="shared" si="3"/>
        <v>#NAME?</v>
      </c>
      <c r="C57" s="9"/>
      <c r="D57" s="7">
        <f>MIN(C57*H3,(Inputs!B5-Inputs!B6)-E56)</f>
        <v>0</v>
      </c>
      <c r="E57" s="7">
        <f>MIN(E56+D57,Inputs!B5-Inputs!B6)</f>
        <v>0</v>
      </c>
      <c r="F57" s="7">
        <f>Inputs!B5-E57</f>
        <v>50000</v>
      </c>
    </row>
    <row r="58" spans="1:6" x14ac:dyDescent="0.25">
      <c r="A58" s="4">
        <f t="shared" si="2"/>
        <v>55</v>
      </c>
      <c r="B58" s="4" t="e">
        <f t="shared" si="3"/>
        <v>#NAME?</v>
      </c>
      <c r="C58" s="9"/>
      <c r="D58" s="7">
        <f>MIN(C58*H3,(Inputs!B5-Inputs!B6)-E57)</f>
        <v>0</v>
      </c>
      <c r="E58" s="7">
        <f>MIN(E57+D58,Inputs!B5-Inputs!B6)</f>
        <v>0</v>
      </c>
      <c r="F58" s="7">
        <f>Inputs!B5-E58</f>
        <v>50000</v>
      </c>
    </row>
    <row r="59" spans="1:6" x14ac:dyDescent="0.25">
      <c r="A59" s="4">
        <f t="shared" si="2"/>
        <v>56</v>
      </c>
      <c r="B59" s="4" t="e">
        <f t="shared" si="3"/>
        <v>#NAME?</v>
      </c>
      <c r="C59" s="9"/>
      <c r="D59" s="7">
        <f>MIN(C59*H3,(Inputs!B5-Inputs!B6)-E58)</f>
        <v>0</v>
      </c>
      <c r="E59" s="7">
        <f>MIN(E58+D59,Inputs!B5-Inputs!B6)</f>
        <v>0</v>
      </c>
      <c r="F59" s="7">
        <f>Inputs!B5-E59</f>
        <v>50000</v>
      </c>
    </row>
    <row r="60" spans="1:6" x14ac:dyDescent="0.25">
      <c r="A60" s="4">
        <f t="shared" si="2"/>
        <v>57</v>
      </c>
      <c r="B60" s="4" t="e">
        <f t="shared" si="3"/>
        <v>#NAME?</v>
      </c>
      <c r="C60" s="9"/>
      <c r="D60" s="7">
        <f>MIN(C60*H3,(Inputs!B5-Inputs!B6)-E59)</f>
        <v>0</v>
      </c>
      <c r="E60" s="7">
        <f>MIN(E59+D60,Inputs!B5-Inputs!B6)</f>
        <v>0</v>
      </c>
      <c r="F60" s="7">
        <f>Inputs!B5-E60</f>
        <v>50000</v>
      </c>
    </row>
    <row r="61" spans="1:6" x14ac:dyDescent="0.25">
      <c r="A61" s="4">
        <f t="shared" si="2"/>
        <v>58</v>
      </c>
      <c r="B61" s="4" t="e">
        <f t="shared" si="3"/>
        <v>#NAME?</v>
      </c>
      <c r="C61" s="9"/>
      <c r="D61" s="7">
        <f>MIN(C61*H3,(Inputs!B5-Inputs!B6)-E60)</f>
        <v>0</v>
      </c>
      <c r="E61" s="7">
        <f>MIN(E60+D61,Inputs!B5-Inputs!B6)</f>
        <v>0</v>
      </c>
      <c r="F61" s="7">
        <f>Inputs!B5-E61</f>
        <v>50000</v>
      </c>
    </row>
    <row r="62" spans="1:6" x14ac:dyDescent="0.25">
      <c r="A62" s="4">
        <f t="shared" si="2"/>
        <v>59</v>
      </c>
      <c r="B62" s="4" t="e">
        <f t="shared" si="3"/>
        <v>#NAME?</v>
      </c>
      <c r="C62" s="9"/>
      <c r="D62" s="7">
        <f>MIN(C62*H3,(Inputs!B5-Inputs!B6)-E61)</f>
        <v>0</v>
      </c>
      <c r="E62" s="7">
        <f>MIN(E61+D62,Inputs!B5-Inputs!B6)</f>
        <v>0</v>
      </c>
      <c r="F62" s="7">
        <f>Inputs!B5-E62</f>
        <v>50000</v>
      </c>
    </row>
    <row r="63" spans="1:6" x14ac:dyDescent="0.25">
      <c r="A63" s="4">
        <f t="shared" si="2"/>
        <v>60</v>
      </c>
      <c r="B63" s="4" t="e">
        <f t="shared" si="3"/>
        <v>#NAME?</v>
      </c>
      <c r="C63" s="9"/>
      <c r="D63" s="7">
        <f>MIN(C63*H3,(Inputs!B5-Inputs!B6)-E62)</f>
        <v>0</v>
      </c>
      <c r="E63" s="7">
        <f>MIN(E62+D63,Inputs!B5-Inputs!B6)</f>
        <v>0</v>
      </c>
      <c r="F63" s="7">
        <f>Inputs!B5-E63</f>
        <v>50000</v>
      </c>
    </row>
    <row r="64" spans="1:6" x14ac:dyDescent="0.25">
      <c r="A64" s="4">
        <f t="shared" si="2"/>
        <v>61</v>
      </c>
      <c r="B64" s="4" t="e">
        <f t="shared" si="3"/>
        <v>#NAME?</v>
      </c>
      <c r="C64" s="9"/>
      <c r="D64" s="7">
        <f>MIN(C64*H3,(Inputs!B5-Inputs!B6)-E63)</f>
        <v>0</v>
      </c>
      <c r="E64" s="7">
        <f>MIN(E63+D64,Inputs!B5-Inputs!B6)</f>
        <v>0</v>
      </c>
      <c r="F64" s="7">
        <f>Inputs!B5-E64</f>
        <v>50000</v>
      </c>
    </row>
    <row r="65" spans="1:6" x14ac:dyDescent="0.25">
      <c r="A65" s="4">
        <f t="shared" si="2"/>
        <v>62</v>
      </c>
      <c r="B65" s="4" t="e">
        <f t="shared" si="3"/>
        <v>#NAME?</v>
      </c>
      <c r="C65" s="9"/>
      <c r="D65" s="7">
        <f>MIN(C65*H3,(Inputs!B5-Inputs!B6)-E64)</f>
        <v>0</v>
      </c>
      <c r="E65" s="7">
        <f>MIN(E64+D65,Inputs!B5-Inputs!B6)</f>
        <v>0</v>
      </c>
      <c r="F65" s="7">
        <f>Inputs!B5-E65</f>
        <v>50000</v>
      </c>
    </row>
    <row r="66" spans="1:6" x14ac:dyDescent="0.25">
      <c r="A66" s="4">
        <f t="shared" si="2"/>
        <v>63</v>
      </c>
      <c r="B66" s="4" t="e">
        <f t="shared" si="3"/>
        <v>#NAME?</v>
      </c>
      <c r="C66" s="9"/>
      <c r="D66" s="7">
        <f>MIN(C66*H3,(Inputs!B5-Inputs!B6)-E65)</f>
        <v>0</v>
      </c>
      <c r="E66" s="7">
        <f>MIN(E65+D66,Inputs!B5-Inputs!B6)</f>
        <v>0</v>
      </c>
      <c r="F66" s="7">
        <f>Inputs!B5-E66</f>
        <v>50000</v>
      </c>
    </row>
    <row r="67" spans="1:6" x14ac:dyDescent="0.25">
      <c r="A67" s="4">
        <f t="shared" si="2"/>
        <v>64</v>
      </c>
      <c r="B67" s="4" t="e">
        <f t="shared" si="3"/>
        <v>#NAME?</v>
      </c>
      <c r="C67" s="9"/>
      <c r="D67" s="7">
        <f>MIN(C67*H3,(Inputs!B5-Inputs!B6)-E66)</f>
        <v>0</v>
      </c>
      <c r="E67" s="7">
        <f>MIN(E66+D67,Inputs!B5-Inputs!B6)</f>
        <v>0</v>
      </c>
      <c r="F67" s="7">
        <f>Inputs!B5-E67</f>
        <v>50000</v>
      </c>
    </row>
    <row r="68" spans="1:6" x14ac:dyDescent="0.25">
      <c r="A68" s="4">
        <f t="shared" si="2"/>
        <v>65</v>
      </c>
      <c r="B68" s="4" t="e">
        <f t="shared" si="3"/>
        <v>#NAME?</v>
      </c>
      <c r="C68" s="9"/>
      <c r="D68" s="7">
        <f>MIN(C68*H3,(Inputs!B5-Inputs!B6)-E67)</f>
        <v>0</v>
      </c>
      <c r="E68" s="7">
        <f>MIN(E67+D68,Inputs!B5-Inputs!B6)</f>
        <v>0</v>
      </c>
      <c r="F68" s="7">
        <f>Inputs!B5-E68</f>
        <v>50000</v>
      </c>
    </row>
    <row r="69" spans="1:6" x14ac:dyDescent="0.25">
      <c r="A69" s="4">
        <f t="shared" ref="A69:A99" si="4">A68+1</f>
        <v>66</v>
      </c>
      <c r="B69" s="4" t="e">
        <f t="shared" ref="B69:B99" si="5">EDATE(B68,1)</f>
        <v>#NAME?</v>
      </c>
      <c r="C69" s="9"/>
      <c r="D69" s="7">
        <f>MIN(C69*H3,(Inputs!B5-Inputs!B6)-E68)</f>
        <v>0</v>
      </c>
      <c r="E69" s="7">
        <f>MIN(E68+D69,Inputs!B5-Inputs!B6)</f>
        <v>0</v>
      </c>
      <c r="F69" s="7">
        <f>Inputs!B5-E69</f>
        <v>50000</v>
      </c>
    </row>
    <row r="70" spans="1:6" x14ac:dyDescent="0.25">
      <c r="A70" s="4">
        <f t="shared" si="4"/>
        <v>67</v>
      </c>
      <c r="B70" s="4" t="e">
        <f t="shared" si="5"/>
        <v>#NAME?</v>
      </c>
      <c r="C70" s="9"/>
      <c r="D70" s="7">
        <f>MIN(C70*H3,(Inputs!B5-Inputs!B6)-E69)</f>
        <v>0</v>
      </c>
      <c r="E70" s="7">
        <f>MIN(E69+D70,Inputs!B5-Inputs!B6)</f>
        <v>0</v>
      </c>
      <c r="F70" s="7">
        <f>Inputs!B5-E70</f>
        <v>50000</v>
      </c>
    </row>
    <row r="71" spans="1:6" x14ac:dyDescent="0.25">
      <c r="A71" s="4">
        <f t="shared" si="4"/>
        <v>68</v>
      </c>
      <c r="B71" s="4" t="e">
        <f t="shared" si="5"/>
        <v>#NAME?</v>
      </c>
      <c r="C71" s="9"/>
      <c r="D71" s="7">
        <f>MIN(C71*H3,(Inputs!B5-Inputs!B6)-E70)</f>
        <v>0</v>
      </c>
      <c r="E71" s="7">
        <f>MIN(E70+D71,Inputs!B5-Inputs!B6)</f>
        <v>0</v>
      </c>
      <c r="F71" s="7">
        <f>Inputs!B5-E71</f>
        <v>50000</v>
      </c>
    </row>
    <row r="72" spans="1:6" x14ac:dyDescent="0.25">
      <c r="A72" s="4">
        <f t="shared" si="4"/>
        <v>69</v>
      </c>
      <c r="B72" s="4" t="e">
        <f t="shared" si="5"/>
        <v>#NAME?</v>
      </c>
      <c r="C72" s="9"/>
      <c r="D72" s="7">
        <f>MIN(C72*H3,(Inputs!B5-Inputs!B6)-E71)</f>
        <v>0</v>
      </c>
      <c r="E72" s="7">
        <f>MIN(E71+D72,Inputs!B5-Inputs!B6)</f>
        <v>0</v>
      </c>
      <c r="F72" s="7">
        <f>Inputs!B5-E72</f>
        <v>50000</v>
      </c>
    </row>
    <row r="73" spans="1:6" x14ac:dyDescent="0.25">
      <c r="A73" s="4">
        <f t="shared" si="4"/>
        <v>70</v>
      </c>
      <c r="B73" s="4" t="e">
        <f t="shared" si="5"/>
        <v>#NAME?</v>
      </c>
      <c r="C73" s="9"/>
      <c r="D73" s="7">
        <f>MIN(C73*H3,(Inputs!B5-Inputs!B6)-E72)</f>
        <v>0</v>
      </c>
      <c r="E73" s="7">
        <f>MIN(E72+D73,Inputs!B5-Inputs!B6)</f>
        <v>0</v>
      </c>
      <c r="F73" s="7">
        <f>Inputs!B5-E73</f>
        <v>50000</v>
      </c>
    </row>
    <row r="74" spans="1:6" x14ac:dyDescent="0.25">
      <c r="A74" s="4">
        <f t="shared" si="4"/>
        <v>71</v>
      </c>
      <c r="B74" s="4" t="e">
        <f t="shared" si="5"/>
        <v>#NAME?</v>
      </c>
      <c r="C74" s="9"/>
      <c r="D74" s="7">
        <f>MIN(C74*H3,(Inputs!B5-Inputs!B6)-E73)</f>
        <v>0</v>
      </c>
      <c r="E74" s="7">
        <f>MIN(E73+D74,Inputs!B5-Inputs!B6)</f>
        <v>0</v>
      </c>
      <c r="F74" s="7">
        <f>Inputs!B5-E74</f>
        <v>50000</v>
      </c>
    </row>
    <row r="75" spans="1:6" x14ac:dyDescent="0.25">
      <c r="A75" s="4">
        <f t="shared" si="4"/>
        <v>72</v>
      </c>
      <c r="B75" s="4" t="e">
        <f t="shared" si="5"/>
        <v>#NAME?</v>
      </c>
      <c r="C75" s="9"/>
      <c r="D75" s="7">
        <f>MIN(C75*H3,(Inputs!B5-Inputs!B6)-E74)</f>
        <v>0</v>
      </c>
      <c r="E75" s="7">
        <f>MIN(E74+D75,Inputs!B5-Inputs!B6)</f>
        <v>0</v>
      </c>
      <c r="F75" s="7">
        <f>Inputs!B5-E75</f>
        <v>50000</v>
      </c>
    </row>
    <row r="76" spans="1:6" x14ac:dyDescent="0.25">
      <c r="A76" s="4">
        <f t="shared" si="4"/>
        <v>73</v>
      </c>
      <c r="B76" s="4" t="e">
        <f t="shared" si="5"/>
        <v>#NAME?</v>
      </c>
      <c r="C76" s="9"/>
      <c r="D76" s="7">
        <f>MIN(C76*H3,(Inputs!B5-Inputs!B6)-E75)</f>
        <v>0</v>
      </c>
      <c r="E76" s="7">
        <f>MIN(E75+D76,Inputs!B5-Inputs!B6)</f>
        <v>0</v>
      </c>
      <c r="F76" s="7">
        <f>Inputs!B5-E76</f>
        <v>50000</v>
      </c>
    </row>
    <row r="77" spans="1:6" x14ac:dyDescent="0.25">
      <c r="A77" s="4">
        <f t="shared" si="4"/>
        <v>74</v>
      </c>
      <c r="B77" s="4" t="e">
        <f t="shared" si="5"/>
        <v>#NAME?</v>
      </c>
      <c r="C77" s="9"/>
      <c r="D77" s="7">
        <f>MIN(C77*H3,(Inputs!B5-Inputs!B6)-E76)</f>
        <v>0</v>
      </c>
      <c r="E77" s="7">
        <f>MIN(E76+D77,Inputs!B5-Inputs!B6)</f>
        <v>0</v>
      </c>
      <c r="F77" s="7">
        <f>Inputs!B5-E77</f>
        <v>50000</v>
      </c>
    </row>
    <row r="78" spans="1:6" x14ac:dyDescent="0.25">
      <c r="A78" s="4">
        <f t="shared" si="4"/>
        <v>75</v>
      </c>
      <c r="B78" s="4" t="e">
        <f t="shared" si="5"/>
        <v>#NAME?</v>
      </c>
      <c r="C78" s="9"/>
      <c r="D78" s="7">
        <f>MIN(C78*H3,(Inputs!B5-Inputs!B6)-E77)</f>
        <v>0</v>
      </c>
      <c r="E78" s="7">
        <f>MIN(E77+D78,Inputs!B5-Inputs!B6)</f>
        <v>0</v>
      </c>
      <c r="F78" s="7">
        <f>Inputs!B5-E78</f>
        <v>50000</v>
      </c>
    </row>
    <row r="79" spans="1:6" x14ac:dyDescent="0.25">
      <c r="A79" s="4">
        <f t="shared" si="4"/>
        <v>76</v>
      </c>
      <c r="B79" s="4" t="e">
        <f t="shared" si="5"/>
        <v>#NAME?</v>
      </c>
      <c r="C79" s="9"/>
      <c r="D79" s="7">
        <f>MIN(C79*H3,(Inputs!B5-Inputs!B6)-E78)</f>
        <v>0</v>
      </c>
      <c r="E79" s="7">
        <f>MIN(E78+D79,Inputs!B5-Inputs!B6)</f>
        <v>0</v>
      </c>
      <c r="F79" s="7">
        <f>Inputs!B5-E79</f>
        <v>50000</v>
      </c>
    </row>
    <row r="80" spans="1:6" x14ac:dyDescent="0.25">
      <c r="A80" s="4">
        <f t="shared" si="4"/>
        <v>77</v>
      </c>
      <c r="B80" s="4" t="e">
        <f t="shared" si="5"/>
        <v>#NAME?</v>
      </c>
      <c r="C80" s="9"/>
      <c r="D80" s="7">
        <f>MIN(C80*H3,(Inputs!B5-Inputs!B6)-E79)</f>
        <v>0</v>
      </c>
      <c r="E80" s="7">
        <f>MIN(E79+D80,Inputs!B5-Inputs!B6)</f>
        <v>0</v>
      </c>
      <c r="F80" s="7">
        <f>Inputs!B5-E80</f>
        <v>50000</v>
      </c>
    </row>
    <row r="81" spans="1:6" x14ac:dyDescent="0.25">
      <c r="A81" s="4">
        <f t="shared" si="4"/>
        <v>78</v>
      </c>
      <c r="B81" s="4" t="e">
        <f t="shared" si="5"/>
        <v>#NAME?</v>
      </c>
      <c r="C81" s="9"/>
      <c r="D81" s="7">
        <f>MIN(C81*H3,(Inputs!B5-Inputs!B6)-E80)</f>
        <v>0</v>
      </c>
      <c r="E81" s="7">
        <f>MIN(E80+D81,Inputs!B5-Inputs!B6)</f>
        <v>0</v>
      </c>
      <c r="F81" s="7">
        <f>Inputs!B5-E81</f>
        <v>50000</v>
      </c>
    </row>
    <row r="82" spans="1:6" x14ac:dyDescent="0.25">
      <c r="A82" s="4">
        <f t="shared" si="4"/>
        <v>79</v>
      </c>
      <c r="B82" s="4" t="e">
        <f t="shared" si="5"/>
        <v>#NAME?</v>
      </c>
      <c r="C82" s="9"/>
      <c r="D82" s="7">
        <f>MIN(C82*H3,(Inputs!B5-Inputs!B6)-E81)</f>
        <v>0</v>
      </c>
      <c r="E82" s="7">
        <f>MIN(E81+D82,Inputs!B5-Inputs!B6)</f>
        <v>0</v>
      </c>
      <c r="F82" s="7">
        <f>Inputs!B5-E82</f>
        <v>50000</v>
      </c>
    </row>
    <row r="83" spans="1:6" x14ac:dyDescent="0.25">
      <c r="A83" s="4">
        <f t="shared" si="4"/>
        <v>80</v>
      </c>
      <c r="B83" s="4" t="e">
        <f t="shared" si="5"/>
        <v>#NAME?</v>
      </c>
      <c r="C83" s="9"/>
      <c r="D83" s="7">
        <f>MIN(C83*H3,(Inputs!B5-Inputs!B6)-E82)</f>
        <v>0</v>
      </c>
      <c r="E83" s="7">
        <f>MIN(E82+D83,Inputs!B5-Inputs!B6)</f>
        <v>0</v>
      </c>
      <c r="F83" s="7">
        <f>Inputs!B5-E83</f>
        <v>50000</v>
      </c>
    </row>
    <row r="84" spans="1:6" x14ac:dyDescent="0.25">
      <c r="A84" s="4">
        <f t="shared" si="4"/>
        <v>81</v>
      </c>
      <c r="B84" s="4" t="e">
        <f t="shared" si="5"/>
        <v>#NAME?</v>
      </c>
      <c r="C84" s="9"/>
      <c r="D84" s="7">
        <f>MIN(C84*H3,(Inputs!B5-Inputs!B6)-E83)</f>
        <v>0</v>
      </c>
      <c r="E84" s="7">
        <f>MIN(E83+D84,Inputs!B5-Inputs!B6)</f>
        <v>0</v>
      </c>
      <c r="F84" s="7">
        <f>Inputs!B5-E84</f>
        <v>50000</v>
      </c>
    </row>
    <row r="85" spans="1:6" x14ac:dyDescent="0.25">
      <c r="A85" s="4">
        <f t="shared" si="4"/>
        <v>82</v>
      </c>
      <c r="B85" s="4" t="e">
        <f t="shared" si="5"/>
        <v>#NAME?</v>
      </c>
      <c r="C85" s="9"/>
      <c r="D85" s="7">
        <f>MIN(C85*H3,(Inputs!B5-Inputs!B6)-E84)</f>
        <v>0</v>
      </c>
      <c r="E85" s="7">
        <f>MIN(E84+D85,Inputs!B5-Inputs!B6)</f>
        <v>0</v>
      </c>
      <c r="F85" s="7">
        <f>Inputs!B5-E85</f>
        <v>50000</v>
      </c>
    </row>
    <row r="86" spans="1:6" x14ac:dyDescent="0.25">
      <c r="A86" s="4">
        <f t="shared" si="4"/>
        <v>83</v>
      </c>
      <c r="B86" s="4" t="e">
        <f t="shared" si="5"/>
        <v>#NAME?</v>
      </c>
      <c r="C86" s="9"/>
      <c r="D86" s="7">
        <f>MIN(C86*H3,(Inputs!B5-Inputs!B6)-E85)</f>
        <v>0</v>
      </c>
      <c r="E86" s="7">
        <f>MIN(E85+D86,Inputs!B5-Inputs!B6)</f>
        <v>0</v>
      </c>
      <c r="F86" s="7">
        <f>Inputs!B5-E86</f>
        <v>50000</v>
      </c>
    </row>
    <row r="87" spans="1:6" x14ac:dyDescent="0.25">
      <c r="A87" s="4">
        <f t="shared" si="4"/>
        <v>84</v>
      </c>
      <c r="B87" s="4" t="e">
        <f t="shared" si="5"/>
        <v>#NAME?</v>
      </c>
      <c r="C87" s="9"/>
      <c r="D87" s="7">
        <f>MIN(C87*H3,(Inputs!B5-Inputs!B6)-E86)</f>
        <v>0</v>
      </c>
      <c r="E87" s="7">
        <f>MIN(E86+D87,Inputs!B5-Inputs!B6)</f>
        <v>0</v>
      </c>
      <c r="F87" s="7">
        <f>Inputs!B5-E87</f>
        <v>50000</v>
      </c>
    </row>
    <row r="88" spans="1:6" x14ac:dyDescent="0.25">
      <c r="A88" s="4">
        <f t="shared" si="4"/>
        <v>85</v>
      </c>
      <c r="B88" s="4" t="e">
        <f t="shared" si="5"/>
        <v>#NAME?</v>
      </c>
      <c r="C88" s="9"/>
      <c r="D88" s="7">
        <f>MIN(C88*H3,(Inputs!B5-Inputs!B6)-E87)</f>
        <v>0</v>
      </c>
      <c r="E88" s="7">
        <f>MIN(E87+D88,Inputs!B5-Inputs!B6)</f>
        <v>0</v>
      </c>
      <c r="F88" s="7">
        <f>Inputs!B5-E88</f>
        <v>50000</v>
      </c>
    </row>
    <row r="89" spans="1:6" x14ac:dyDescent="0.25">
      <c r="A89" s="4">
        <f t="shared" si="4"/>
        <v>86</v>
      </c>
      <c r="B89" s="4" t="e">
        <f t="shared" si="5"/>
        <v>#NAME?</v>
      </c>
      <c r="C89" s="9"/>
      <c r="D89" s="7">
        <f>MIN(C89*H3,(Inputs!B5-Inputs!B6)-E88)</f>
        <v>0</v>
      </c>
      <c r="E89" s="7">
        <f>MIN(E88+D89,Inputs!B5-Inputs!B6)</f>
        <v>0</v>
      </c>
      <c r="F89" s="7">
        <f>Inputs!B5-E89</f>
        <v>50000</v>
      </c>
    </row>
    <row r="90" spans="1:6" x14ac:dyDescent="0.25">
      <c r="A90" s="4">
        <f t="shared" si="4"/>
        <v>87</v>
      </c>
      <c r="B90" s="4" t="e">
        <f t="shared" si="5"/>
        <v>#NAME?</v>
      </c>
      <c r="C90" s="9"/>
      <c r="D90" s="7">
        <f>MIN(C90*H3,(Inputs!B5-Inputs!B6)-E89)</f>
        <v>0</v>
      </c>
      <c r="E90" s="7">
        <f>MIN(E89+D90,Inputs!B5-Inputs!B6)</f>
        <v>0</v>
      </c>
      <c r="F90" s="7">
        <f>Inputs!B5-E90</f>
        <v>50000</v>
      </c>
    </row>
    <row r="91" spans="1:6" x14ac:dyDescent="0.25">
      <c r="A91" s="4">
        <f t="shared" si="4"/>
        <v>88</v>
      </c>
      <c r="B91" s="4" t="e">
        <f t="shared" si="5"/>
        <v>#NAME?</v>
      </c>
      <c r="C91" s="9"/>
      <c r="D91" s="7">
        <f>MIN(C91*H3,(Inputs!B5-Inputs!B6)-E90)</f>
        <v>0</v>
      </c>
      <c r="E91" s="7">
        <f>MIN(E90+D91,Inputs!B5-Inputs!B6)</f>
        <v>0</v>
      </c>
      <c r="F91" s="7">
        <f>Inputs!B5-E91</f>
        <v>50000</v>
      </c>
    </row>
    <row r="92" spans="1:6" x14ac:dyDescent="0.25">
      <c r="A92" s="4">
        <f t="shared" si="4"/>
        <v>89</v>
      </c>
      <c r="B92" s="4" t="e">
        <f t="shared" si="5"/>
        <v>#NAME?</v>
      </c>
      <c r="C92" s="9"/>
      <c r="D92" s="7">
        <f>MIN(C92*H3,(Inputs!B5-Inputs!B6)-E91)</f>
        <v>0</v>
      </c>
      <c r="E92" s="7">
        <f>MIN(E91+D92,Inputs!B5-Inputs!B6)</f>
        <v>0</v>
      </c>
      <c r="F92" s="7">
        <f>Inputs!B5-E92</f>
        <v>50000</v>
      </c>
    </row>
    <row r="93" spans="1:6" x14ac:dyDescent="0.25">
      <c r="A93" s="4">
        <f t="shared" si="4"/>
        <v>90</v>
      </c>
      <c r="B93" s="4" t="e">
        <f t="shared" si="5"/>
        <v>#NAME?</v>
      </c>
      <c r="C93" s="9"/>
      <c r="D93" s="7">
        <f>MIN(C93*H3,(Inputs!B5-Inputs!B6)-E92)</f>
        <v>0</v>
      </c>
      <c r="E93" s="7">
        <f>MIN(E92+D93,Inputs!B5-Inputs!B6)</f>
        <v>0</v>
      </c>
      <c r="F93" s="7">
        <f>Inputs!B5-E93</f>
        <v>50000</v>
      </c>
    </row>
    <row r="94" spans="1:6" x14ac:dyDescent="0.25">
      <c r="A94" s="4">
        <f t="shared" si="4"/>
        <v>91</v>
      </c>
      <c r="B94" s="4" t="e">
        <f t="shared" si="5"/>
        <v>#NAME?</v>
      </c>
      <c r="C94" s="9"/>
      <c r="D94" s="7">
        <f>MIN(C94*H3,(Inputs!B5-Inputs!B6)-E93)</f>
        <v>0</v>
      </c>
      <c r="E94" s="7">
        <f>MIN(E93+D94,Inputs!B5-Inputs!B6)</f>
        <v>0</v>
      </c>
      <c r="F94" s="7">
        <f>Inputs!B5-E94</f>
        <v>50000</v>
      </c>
    </row>
    <row r="95" spans="1:6" x14ac:dyDescent="0.25">
      <c r="A95" s="4">
        <f t="shared" si="4"/>
        <v>92</v>
      </c>
      <c r="B95" s="4" t="e">
        <f t="shared" si="5"/>
        <v>#NAME?</v>
      </c>
      <c r="C95" s="9"/>
      <c r="D95" s="7">
        <f>MIN(C95*H3,(Inputs!B5-Inputs!B6)-E94)</f>
        <v>0</v>
      </c>
      <c r="E95" s="7">
        <f>MIN(E94+D95,Inputs!B5-Inputs!B6)</f>
        <v>0</v>
      </c>
      <c r="F95" s="7">
        <f>Inputs!B5-E95</f>
        <v>50000</v>
      </c>
    </row>
    <row r="96" spans="1:6" x14ac:dyDescent="0.25">
      <c r="A96" s="4">
        <f t="shared" si="4"/>
        <v>93</v>
      </c>
      <c r="B96" s="4" t="e">
        <f t="shared" si="5"/>
        <v>#NAME?</v>
      </c>
      <c r="C96" s="9"/>
      <c r="D96" s="7">
        <f>MIN(C96*H3,(Inputs!B5-Inputs!B6)-E95)</f>
        <v>0</v>
      </c>
      <c r="E96" s="7">
        <f>MIN(E95+D96,Inputs!B5-Inputs!B6)</f>
        <v>0</v>
      </c>
      <c r="F96" s="7">
        <f>Inputs!B5-E96</f>
        <v>50000</v>
      </c>
    </row>
    <row r="97" spans="1:6" x14ac:dyDescent="0.25">
      <c r="A97" s="4">
        <f t="shared" si="4"/>
        <v>94</v>
      </c>
      <c r="B97" s="4" t="e">
        <f t="shared" si="5"/>
        <v>#NAME?</v>
      </c>
      <c r="C97" s="9"/>
      <c r="D97" s="7">
        <f>MIN(C97*H3,(Inputs!B5-Inputs!B6)-E96)</f>
        <v>0</v>
      </c>
      <c r="E97" s="7">
        <f>MIN(E96+D97,Inputs!B5-Inputs!B6)</f>
        <v>0</v>
      </c>
      <c r="F97" s="7">
        <f>Inputs!B5-E97</f>
        <v>50000</v>
      </c>
    </row>
    <row r="98" spans="1:6" x14ac:dyDescent="0.25">
      <c r="A98" s="4">
        <f t="shared" si="4"/>
        <v>95</v>
      </c>
      <c r="B98" s="4" t="e">
        <f t="shared" si="5"/>
        <v>#NAME?</v>
      </c>
      <c r="C98" s="9"/>
      <c r="D98" s="7">
        <f>MIN(C98*H3,(Inputs!B5-Inputs!B6)-E97)</f>
        <v>0</v>
      </c>
      <c r="E98" s="7">
        <f>MIN(E97+D98,Inputs!B5-Inputs!B6)</f>
        <v>0</v>
      </c>
      <c r="F98" s="7">
        <f>Inputs!B5-E98</f>
        <v>50000</v>
      </c>
    </row>
    <row r="99" spans="1:6" x14ac:dyDescent="0.25">
      <c r="A99" s="4">
        <f t="shared" si="4"/>
        <v>96</v>
      </c>
      <c r="B99" s="4" t="e">
        <f t="shared" si="5"/>
        <v>#NAME?</v>
      </c>
      <c r="C99" s="9"/>
      <c r="D99" s="7">
        <f>MIN(C99*H3,(Inputs!B5-Inputs!B6)-E98)</f>
        <v>0</v>
      </c>
      <c r="E99" s="7">
        <f>MIN(E98+D99,Inputs!B5-Inputs!B6)</f>
        <v>0</v>
      </c>
      <c r="F99" s="7">
        <f>Inputs!B5-E99</f>
        <v>50000</v>
      </c>
    </row>
    <row r="101" spans="1:6" x14ac:dyDescent="0.25">
      <c r="A101" s="2" t="s">
        <v>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5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4" width="18" customWidth="1"/>
  </cols>
  <sheetData>
    <row r="1" spans="1:4" ht="18.75" x14ac:dyDescent="0.3">
      <c r="A1" s="1" t="s">
        <v>40</v>
      </c>
    </row>
    <row r="3" spans="1:4" ht="15.75" x14ac:dyDescent="0.25">
      <c r="A3" s="3" t="s">
        <v>30</v>
      </c>
      <c r="B3" s="3" t="s">
        <v>41</v>
      </c>
      <c r="C3" s="3" t="s">
        <v>42</v>
      </c>
      <c r="D3" s="3" t="s">
        <v>43</v>
      </c>
    </row>
    <row r="4" spans="1:4" x14ac:dyDescent="0.25">
      <c r="A4" s="6">
        <f>'Straight-Line'!A4</f>
        <v>1</v>
      </c>
      <c r="B4" s="5">
        <f>'Straight-Line'!E4</f>
        <v>49250</v>
      </c>
      <c r="C4" s="5">
        <f>'Declining Balance'!E4</f>
        <v>50000</v>
      </c>
      <c r="D4" s="5">
        <f>'Straight-Line'!C4</f>
        <v>750</v>
      </c>
    </row>
    <row r="5" spans="1:4" x14ac:dyDescent="0.25">
      <c r="A5" s="6">
        <f>'Straight-Line'!A5</f>
        <v>2</v>
      </c>
      <c r="B5" s="5">
        <f>'Straight-Line'!E5</f>
        <v>48500</v>
      </c>
      <c r="C5" s="5">
        <f>'Declining Balance'!E5</f>
        <v>49998.333333333336</v>
      </c>
      <c r="D5" s="5">
        <f>'Straight-Line'!C5</f>
        <v>750</v>
      </c>
    </row>
    <row r="6" spans="1:4" x14ac:dyDescent="0.25">
      <c r="A6" s="6">
        <f>'Straight-Line'!A6</f>
        <v>3</v>
      </c>
      <c r="B6" s="5">
        <f>'Straight-Line'!E6</f>
        <v>47750</v>
      </c>
      <c r="C6" s="5">
        <f>'Declining Balance'!E6</f>
        <v>49996.666666666672</v>
      </c>
      <c r="D6" s="5">
        <f>'Straight-Line'!C6</f>
        <v>750</v>
      </c>
    </row>
    <row r="7" spans="1:4" x14ac:dyDescent="0.25">
      <c r="A7" s="6">
        <f>'Straight-Line'!A7</f>
        <v>4</v>
      </c>
      <c r="B7" s="5">
        <f>'Straight-Line'!E7</f>
        <v>47000</v>
      </c>
      <c r="C7" s="5">
        <f>'Declining Balance'!E7</f>
        <v>49995.00005555556</v>
      </c>
      <c r="D7" s="5">
        <f>'Straight-Line'!C7</f>
        <v>750</v>
      </c>
    </row>
    <row r="8" spans="1:4" x14ac:dyDescent="0.25">
      <c r="A8" s="6">
        <f>'Straight-Line'!A8</f>
        <v>5</v>
      </c>
      <c r="B8" s="5">
        <f>'Straight-Line'!E8</f>
        <v>46250</v>
      </c>
      <c r="C8" s="5">
        <f>'Declining Balance'!E8</f>
        <v>49993.333500000001</v>
      </c>
      <c r="D8" s="5">
        <f>'Straight-Line'!C8</f>
        <v>750</v>
      </c>
    </row>
    <row r="9" spans="1:4" x14ac:dyDescent="0.25">
      <c r="A9" s="6">
        <f>'Straight-Line'!A9</f>
        <v>6</v>
      </c>
      <c r="B9" s="5">
        <f>'Straight-Line'!E9</f>
        <v>45500</v>
      </c>
      <c r="C9" s="5">
        <f>'Declining Balance'!E9</f>
        <v>49991.666999998146</v>
      </c>
      <c r="D9" s="5">
        <f>'Straight-Line'!C9</f>
        <v>750</v>
      </c>
    </row>
    <row r="10" spans="1:4" x14ac:dyDescent="0.25">
      <c r="A10" s="6">
        <f>'Straight-Line'!A10</f>
        <v>7</v>
      </c>
      <c r="B10" s="5">
        <f>'Straight-Line'!E10</f>
        <v>44750</v>
      </c>
      <c r="C10" s="5">
        <f>'Declining Balance'!E10</f>
        <v>49990.000555548148</v>
      </c>
      <c r="D10" s="5">
        <f>'Straight-Line'!C10</f>
        <v>750</v>
      </c>
    </row>
    <row r="11" spans="1:4" x14ac:dyDescent="0.25">
      <c r="A11" s="6">
        <f>'Straight-Line'!A11</f>
        <v>8</v>
      </c>
      <c r="B11" s="5">
        <f>'Straight-Line'!E11</f>
        <v>44000</v>
      </c>
      <c r="C11" s="5">
        <f>'Declining Balance'!E11</f>
        <v>49988.33416664815</v>
      </c>
      <c r="D11" s="5">
        <f>'Straight-Line'!C11</f>
        <v>750</v>
      </c>
    </row>
    <row r="12" spans="1:4" x14ac:dyDescent="0.25">
      <c r="A12" s="6">
        <f>'Straight-Line'!A12</f>
        <v>9</v>
      </c>
      <c r="B12" s="5">
        <f>'Straight-Line'!E12</f>
        <v>43250</v>
      </c>
      <c r="C12" s="5">
        <f>'Declining Balance'!E12</f>
        <v>49986.667833296298</v>
      </c>
      <c r="D12" s="5">
        <f>'Straight-Line'!C12</f>
        <v>750</v>
      </c>
    </row>
    <row r="13" spans="1:4" x14ac:dyDescent="0.25">
      <c r="A13" s="6">
        <f>'Straight-Line'!A13</f>
        <v>10</v>
      </c>
      <c r="B13" s="5">
        <f>'Straight-Line'!E13</f>
        <v>42500</v>
      </c>
      <c r="C13" s="5">
        <f>'Declining Balance'!E13</f>
        <v>49985.001555490744</v>
      </c>
      <c r="D13" s="5">
        <f>'Straight-Line'!C13</f>
        <v>750</v>
      </c>
    </row>
    <row r="14" spans="1:4" x14ac:dyDescent="0.25">
      <c r="A14" s="6">
        <f>'Straight-Line'!A14</f>
        <v>11</v>
      </c>
      <c r="B14" s="5">
        <f>'Straight-Line'!E14</f>
        <v>41750</v>
      </c>
      <c r="C14" s="5">
        <f>'Declining Balance'!E14</f>
        <v>49983.335333229632</v>
      </c>
      <c r="D14" s="5">
        <f>'Straight-Line'!C14</f>
        <v>750</v>
      </c>
    </row>
    <row r="15" spans="1:4" x14ac:dyDescent="0.25">
      <c r="A15" s="6">
        <f>'Straight-Line'!A15</f>
        <v>12</v>
      </c>
      <c r="B15" s="5">
        <f>'Straight-Line'!E15</f>
        <v>41000</v>
      </c>
      <c r="C15" s="5">
        <f>'Declining Balance'!E15</f>
        <v>49981.669166511114</v>
      </c>
      <c r="D15" s="5">
        <f>'Straight-Line'!C15</f>
        <v>750</v>
      </c>
    </row>
    <row r="16" spans="1:4" x14ac:dyDescent="0.25">
      <c r="A16" s="6">
        <f>'Straight-Line'!A16</f>
        <v>13</v>
      </c>
      <c r="B16" s="5">
        <f>'Straight-Line'!E16</f>
        <v>40250</v>
      </c>
      <c r="C16" s="5">
        <f>'Declining Balance'!E16</f>
        <v>49980.003055333342</v>
      </c>
      <c r="D16" s="5">
        <f>'Straight-Line'!C16</f>
        <v>750</v>
      </c>
    </row>
    <row r="17" spans="1:4" x14ac:dyDescent="0.25">
      <c r="A17" s="6">
        <f>'Straight-Line'!A17</f>
        <v>14</v>
      </c>
      <c r="B17" s="5">
        <f>'Straight-Line'!E17</f>
        <v>39500</v>
      </c>
      <c r="C17" s="5">
        <f>'Declining Balance'!E17</f>
        <v>49978.33699969446</v>
      </c>
      <c r="D17" s="5">
        <f>'Straight-Line'!C17</f>
        <v>750</v>
      </c>
    </row>
    <row r="18" spans="1:4" x14ac:dyDescent="0.25">
      <c r="A18" s="6">
        <f>'Straight-Line'!A18</f>
        <v>15</v>
      </c>
      <c r="B18" s="5">
        <f>'Straight-Line'!E18</f>
        <v>38750</v>
      </c>
      <c r="C18" s="5">
        <f>'Declining Balance'!E18</f>
        <v>49976.670999592614</v>
      </c>
      <c r="D18" s="5">
        <f>'Straight-Line'!C18</f>
        <v>750</v>
      </c>
    </row>
    <row r="19" spans="1:4" x14ac:dyDescent="0.25">
      <c r="A19" s="6">
        <f>'Straight-Line'!A19</f>
        <v>16</v>
      </c>
      <c r="B19" s="5">
        <f>'Straight-Line'!E19</f>
        <v>38000</v>
      </c>
      <c r="C19" s="5">
        <f>'Declining Balance'!E19</f>
        <v>49975.005055025955</v>
      </c>
      <c r="D19" s="5">
        <f>'Straight-Line'!C19</f>
        <v>750</v>
      </c>
    </row>
    <row r="20" spans="1:4" x14ac:dyDescent="0.25">
      <c r="A20" s="6">
        <f>'Straight-Line'!A20</f>
        <v>17</v>
      </c>
      <c r="B20" s="5">
        <f>'Straight-Line'!E20</f>
        <v>37250</v>
      </c>
      <c r="C20" s="5">
        <f>'Declining Balance'!E20</f>
        <v>49973.339165992635</v>
      </c>
      <c r="D20" s="5">
        <f>'Straight-Line'!C20</f>
        <v>750</v>
      </c>
    </row>
    <row r="21" spans="1:4" x14ac:dyDescent="0.25">
      <c r="A21" s="6">
        <f>'Straight-Line'!A21</f>
        <v>18</v>
      </c>
      <c r="B21" s="5">
        <f>'Straight-Line'!E21</f>
        <v>36500</v>
      </c>
      <c r="C21" s="5">
        <f>'Declining Balance'!E21</f>
        <v>49971.673332490798</v>
      </c>
      <c r="D21" s="5">
        <f>'Straight-Line'!C21</f>
        <v>750</v>
      </c>
    </row>
    <row r="22" spans="1:4" x14ac:dyDescent="0.25">
      <c r="A22" s="6">
        <f>'Straight-Line'!A22</f>
        <v>19</v>
      </c>
      <c r="B22" s="5">
        <f>'Straight-Line'!E22</f>
        <v>35750</v>
      </c>
      <c r="C22" s="5">
        <f>'Declining Balance'!E22</f>
        <v>49970.007554518597</v>
      </c>
      <c r="D22" s="5">
        <f>'Straight-Line'!C22</f>
        <v>750</v>
      </c>
    </row>
    <row r="23" spans="1:4" x14ac:dyDescent="0.25">
      <c r="A23" s="6">
        <f>'Straight-Line'!A23</f>
        <v>20</v>
      </c>
      <c r="B23" s="5">
        <f>'Straight-Line'!E23</f>
        <v>35000</v>
      </c>
      <c r="C23" s="5">
        <f>'Declining Balance'!E23</f>
        <v>49968.341832074184</v>
      </c>
      <c r="D23" s="5">
        <f>'Straight-Line'!C23</f>
        <v>750</v>
      </c>
    </row>
    <row r="24" spans="1:4" x14ac:dyDescent="0.25">
      <c r="A24" s="6">
        <f>'Straight-Line'!A24</f>
        <v>21</v>
      </c>
      <c r="B24" s="5">
        <f>'Straight-Line'!E24</f>
        <v>34250</v>
      </c>
      <c r="C24" s="5">
        <f>'Declining Balance'!E24</f>
        <v>49966.676165155703</v>
      </c>
      <c r="D24" s="5">
        <f>'Straight-Line'!C24</f>
        <v>750</v>
      </c>
    </row>
    <row r="25" spans="1:4" x14ac:dyDescent="0.25">
      <c r="A25" s="6">
        <f>'Straight-Line'!A25</f>
        <v>22</v>
      </c>
      <c r="B25" s="5">
        <f>'Straight-Line'!E25</f>
        <v>33500</v>
      </c>
      <c r="C25" s="5">
        <f>'Declining Balance'!E25</f>
        <v>49965.010553761298</v>
      </c>
      <c r="D25" s="5">
        <f>'Straight-Line'!C25</f>
        <v>750</v>
      </c>
    </row>
    <row r="26" spans="1:4" x14ac:dyDescent="0.25">
      <c r="A26" s="6">
        <f>'Straight-Line'!A26</f>
        <v>23</v>
      </c>
      <c r="B26" s="5">
        <f>'Straight-Line'!E26</f>
        <v>32750</v>
      </c>
      <c r="C26" s="5">
        <f>'Declining Balance'!E26</f>
        <v>49963.344997889129</v>
      </c>
      <c r="D26" s="5">
        <f>'Straight-Line'!C26</f>
        <v>750</v>
      </c>
    </row>
    <row r="27" spans="1:4" x14ac:dyDescent="0.25">
      <c r="A27" s="6">
        <f>'Straight-Line'!A27</f>
        <v>24</v>
      </c>
      <c r="B27" s="5">
        <f>'Straight-Line'!E27</f>
        <v>32000</v>
      </c>
      <c r="C27" s="5">
        <f>'Declining Balance'!E27</f>
        <v>49961.679497537334</v>
      </c>
      <c r="D27" s="5">
        <f>'Straight-Line'!C27</f>
        <v>750</v>
      </c>
    </row>
    <row r="28" spans="1:4" x14ac:dyDescent="0.25">
      <c r="A28" s="6">
        <f>'Straight-Line'!A28</f>
        <v>25</v>
      </c>
      <c r="B28" s="5">
        <f>'Straight-Line'!E28</f>
        <v>31250</v>
      </c>
      <c r="C28" s="5">
        <f>'Declining Balance'!E28</f>
        <v>49960.014052704071</v>
      </c>
      <c r="D28" s="5">
        <f>'Straight-Line'!C28</f>
        <v>750</v>
      </c>
    </row>
    <row r="29" spans="1:4" x14ac:dyDescent="0.25">
      <c r="A29" s="6">
        <f>'Straight-Line'!A29</f>
        <v>26</v>
      </c>
      <c r="B29" s="5">
        <f>'Straight-Line'!E29</f>
        <v>30500</v>
      </c>
      <c r="C29" s="5">
        <f>'Declining Balance'!E29</f>
        <v>49958.348663387485</v>
      </c>
      <c r="D29" s="5">
        <f>'Straight-Line'!C29</f>
        <v>750</v>
      </c>
    </row>
    <row r="30" spans="1:4" x14ac:dyDescent="0.25">
      <c r="A30" s="6">
        <f>'Straight-Line'!A30</f>
        <v>27</v>
      </c>
      <c r="B30" s="5">
        <f>'Straight-Line'!E30</f>
        <v>29750</v>
      </c>
      <c r="C30" s="5">
        <f>'Declining Balance'!E30</f>
        <v>49956.683329585729</v>
      </c>
      <c r="D30" s="5">
        <f>'Straight-Line'!C30</f>
        <v>750</v>
      </c>
    </row>
    <row r="31" spans="1:4" x14ac:dyDescent="0.25">
      <c r="A31" s="6">
        <f>'Straight-Line'!A31</f>
        <v>28</v>
      </c>
      <c r="B31" s="5">
        <f>'Straight-Line'!E31</f>
        <v>29000</v>
      </c>
      <c r="C31" s="5">
        <f>'Declining Balance'!E31</f>
        <v>49955.018051296945</v>
      </c>
      <c r="D31" s="5">
        <f>'Straight-Line'!C31</f>
        <v>750</v>
      </c>
    </row>
    <row r="32" spans="1:4" x14ac:dyDescent="0.25">
      <c r="A32" s="6">
        <f>'Straight-Line'!A32</f>
        <v>29</v>
      </c>
      <c r="B32" s="5">
        <f>'Straight-Line'!E32</f>
        <v>28250</v>
      </c>
      <c r="C32" s="5">
        <f>'Declining Balance'!E32</f>
        <v>49953.352828519295</v>
      </c>
      <c r="D32" s="5">
        <f>'Straight-Line'!C32</f>
        <v>750</v>
      </c>
    </row>
    <row r="33" spans="1:4" x14ac:dyDescent="0.25">
      <c r="A33" s="6">
        <f>'Straight-Line'!A33</f>
        <v>30</v>
      </c>
      <c r="B33" s="5">
        <f>'Straight-Line'!E33</f>
        <v>27500</v>
      </c>
      <c r="C33" s="5">
        <f>'Declining Balance'!E33</f>
        <v>49951.687661250915</v>
      </c>
      <c r="D33" s="5">
        <f>'Straight-Line'!C33</f>
        <v>750</v>
      </c>
    </row>
    <row r="34" spans="1:4" x14ac:dyDescent="0.25">
      <c r="A34" s="6">
        <f>'Straight-Line'!A34</f>
        <v>31</v>
      </c>
      <c r="B34" s="5">
        <f>'Straight-Line'!E34</f>
        <v>26750</v>
      </c>
      <c r="C34" s="5">
        <f>'Declining Balance'!E34</f>
        <v>49950.022549489964</v>
      </c>
      <c r="D34" s="5">
        <f>'Straight-Line'!C34</f>
        <v>750</v>
      </c>
    </row>
    <row r="35" spans="1:4" x14ac:dyDescent="0.25">
      <c r="A35" s="6">
        <f>'Straight-Line'!A35</f>
        <v>32</v>
      </c>
      <c r="B35" s="5">
        <f>'Straight-Line'!E35</f>
        <v>26000</v>
      </c>
      <c r="C35" s="5">
        <f>'Declining Balance'!E35</f>
        <v>49948.357493234587</v>
      </c>
      <c r="D35" s="5">
        <f>'Straight-Line'!C35</f>
        <v>750</v>
      </c>
    </row>
    <row r="36" spans="1:4" x14ac:dyDescent="0.25">
      <c r="A36" s="6">
        <f>'Straight-Line'!A36</f>
        <v>33</v>
      </c>
      <c r="B36" s="5">
        <f>'Straight-Line'!E36</f>
        <v>25250</v>
      </c>
      <c r="C36" s="5">
        <f>'Declining Balance'!E36</f>
        <v>49946.692492482936</v>
      </c>
      <c r="D36" s="5">
        <f>'Straight-Line'!C36</f>
        <v>750</v>
      </c>
    </row>
    <row r="37" spans="1:4" x14ac:dyDescent="0.25">
      <c r="A37" s="6">
        <f>'Straight-Line'!A37</f>
        <v>34</v>
      </c>
      <c r="B37" s="5">
        <f>'Straight-Line'!E37</f>
        <v>24500</v>
      </c>
      <c r="C37" s="5">
        <f>'Declining Balance'!E37</f>
        <v>49945.027547233163</v>
      </c>
      <c r="D37" s="5">
        <f>'Straight-Line'!C37</f>
        <v>750</v>
      </c>
    </row>
    <row r="38" spans="1:4" x14ac:dyDescent="0.25">
      <c r="A38" s="6">
        <f>'Straight-Line'!A38</f>
        <v>35</v>
      </c>
      <c r="B38" s="5">
        <f>'Straight-Line'!E38</f>
        <v>23750</v>
      </c>
      <c r="C38" s="5">
        <f>'Declining Balance'!E38</f>
        <v>49943.362657483412</v>
      </c>
      <c r="D38" s="5">
        <f>'Straight-Line'!C38</f>
        <v>750</v>
      </c>
    </row>
    <row r="39" spans="1:4" x14ac:dyDescent="0.25">
      <c r="A39" s="6">
        <f>'Straight-Line'!A39</f>
        <v>36</v>
      </c>
      <c r="B39" s="5">
        <f>'Straight-Line'!E39</f>
        <v>23000</v>
      </c>
      <c r="C39" s="5">
        <f>'Declining Balance'!E39</f>
        <v>49941.697823231836</v>
      </c>
      <c r="D39" s="5">
        <f>'Straight-Line'!C39</f>
        <v>750</v>
      </c>
    </row>
    <row r="40" spans="1:4" x14ac:dyDescent="0.25">
      <c r="A40" s="6">
        <f>'Straight-Line'!A40</f>
        <v>37</v>
      </c>
      <c r="B40" s="5">
        <f>'Straight-Line'!E40</f>
        <v>22250</v>
      </c>
      <c r="C40" s="5">
        <f>'Declining Balance'!E40</f>
        <v>49940.033044476586</v>
      </c>
      <c r="D40" s="5">
        <f>'Straight-Line'!C40</f>
        <v>750</v>
      </c>
    </row>
    <row r="41" spans="1:4" x14ac:dyDescent="0.25">
      <c r="A41" s="6">
        <f>'Straight-Line'!A41</f>
        <v>38</v>
      </c>
      <c r="B41" s="5">
        <f>'Straight-Line'!E41</f>
        <v>21500</v>
      </c>
      <c r="C41" s="5">
        <f>'Declining Balance'!E41</f>
        <v>49938.368321215814</v>
      </c>
      <c r="D41" s="5">
        <f>'Straight-Line'!C41</f>
        <v>750</v>
      </c>
    </row>
    <row r="42" spans="1:4" x14ac:dyDescent="0.25">
      <c r="A42" s="6">
        <f>'Straight-Line'!A42</f>
        <v>39</v>
      </c>
      <c r="B42" s="5">
        <f>'Straight-Line'!E42</f>
        <v>20750</v>
      </c>
      <c r="C42" s="5">
        <f>'Declining Balance'!E42</f>
        <v>49936.703653447665</v>
      </c>
      <c r="D42" s="5">
        <f>'Straight-Line'!C42</f>
        <v>750</v>
      </c>
    </row>
    <row r="43" spans="1:4" x14ac:dyDescent="0.25">
      <c r="A43" s="6">
        <f>'Straight-Line'!A43</f>
        <v>40</v>
      </c>
      <c r="B43" s="5">
        <f>'Straight-Line'!E43</f>
        <v>20000</v>
      </c>
      <c r="C43" s="5">
        <f>'Declining Balance'!E43</f>
        <v>49935.03904117029</v>
      </c>
      <c r="D43" s="5">
        <f>'Straight-Line'!C43</f>
        <v>750</v>
      </c>
    </row>
    <row r="44" spans="1:4" x14ac:dyDescent="0.25">
      <c r="A44" s="6">
        <f>'Straight-Line'!A44</f>
        <v>41</v>
      </c>
      <c r="B44" s="5">
        <f>'Straight-Line'!E44</f>
        <v>19250</v>
      </c>
      <c r="C44" s="5">
        <f>'Declining Balance'!E44</f>
        <v>49933.374484381842</v>
      </c>
      <c r="D44" s="5">
        <f>'Straight-Line'!C44</f>
        <v>750</v>
      </c>
    </row>
    <row r="45" spans="1:4" x14ac:dyDescent="0.25">
      <c r="A45" s="6">
        <f>'Straight-Line'!A45</f>
        <v>42</v>
      </c>
      <c r="B45" s="5">
        <f>'Straight-Line'!E45</f>
        <v>18500</v>
      </c>
      <c r="C45" s="5">
        <f>'Declining Balance'!E45</f>
        <v>49931.709983080473</v>
      </c>
      <c r="D45" s="5">
        <f>'Straight-Line'!C45</f>
        <v>750</v>
      </c>
    </row>
    <row r="46" spans="1:4" x14ac:dyDescent="0.25">
      <c r="A46" s="6">
        <f>'Straight-Line'!A46</f>
        <v>43</v>
      </c>
      <c r="B46" s="5">
        <f>'Straight-Line'!E46</f>
        <v>17750</v>
      </c>
      <c r="C46" s="5">
        <f>'Declining Balance'!E46</f>
        <v>49930.045537264326</v>
      </c>
      <c r="D46" s="5">
        <f>'Straight-Line'!C46</f>
        <v>750</v>
      </c>
    </row>
    <row r="47" spans="1:4" x14ac:dyDescent="0.25">
      <c r="A47" s="6">
        <f>'Straight-Line'!A47</f>
        <v>44</v>
      </c>
      <c r="B47" s="5">
        <f>'Straight-Line'!E47</f>
        <v>17000</v>
      </c>
      <c r="C47" s="5">
        <f>'Declining Balance'!E47</f>
        <v>49928.381146931555</v>
      </c>
      <c r="D47" s="5">
        <f>'Straight-Line'!C47</f>
        <v>750</v>
      </c>
    </row>
    <row r="48" spans="1:4" x14ac:dyDescent="0.25">
      <c r="A48" s="6">
        <f>'Straight-Line'!A48</f>
        <v>45</v>
      </c>
      <c r="B48" s="5">
        <f>'Straight-Line'!E48</f>
        <v>16250</v>
      </c>
      <c r="C48" s="5">
        <f>'Declining Balance'!E48</f>
        <v>49926.716812080311</v>
      </c>
      <c r="D48" s="5">
        <f>'Straight-Line'!C48</f>
        <v>750</v>
      </c>
    </row>
    <row r="49" spans="1:4" x14ac:dyDescent="0.25">
      <c r="A49" s="6">
        <f>'Straight-Line'!A49</f>
        <v>46</v>
      </c>
      <c r="B49" s="5">
        <f>'Straight-Line'!E49</f>
        <v>15500</v>
      </c>
      <c r="C49" s="5">
        <f>'Declining Balance'!E49</f>
        <v>49925.052532708745</v>
      </c>
      <c r="D49" s="5">
        <f>'Straight-Line'!C49</f>
        <v>750</v>
      </c>
    </row>
    <row r="50" spans="1:4" x14ac:dyDescent="0.25">
      <c r="A50" s="6">
        <f>'Straight-Line'!A50</f>
        <v>47</v>
      </c>
      <c r="B50" s="5">
        <f>'Straight-Line'!E50</f>
        <v>14750</v>
      </c>
      <c r="C50" s="5">
        <f>'Declining Balance'!E50</f>
        <v>49923.388308815011</v>
      </c>
      <c r="D50" s="5">
        <f>'Straight-Line'!C50</f>
        <v>750</v>
      </c>
    </row>
    <row r="51" spans="1:4" x14ac:dyDescent="0.25">
      <c r="A51" s="6">
        <f>'Straight-Line'!A51</f>
        <v>48</v>
      </c>
      <c r="B51" s="5">
        <f>'Straight-Line'!E51</f>
        <v>14000</v>
      </c>
      <c r="C51" s="5">
        <f>'Declining Balance'!E51</f>
        <v>49921.724140397251</v>
      </c>
      <c r="D51" s="5">
        <f>'Straight-Line'!C51</f>
        <v>750</v>
      </c>
    </row>
    <row r="52" spans="1:4" x14ac:dyDescent="0.25">
      <c r="A52" s="6">
        <f>'Straight-Line'!A52</f>
        <v>49</v>
      </c>
      <c r="B52" s="5">
        <f>'Straight-Line'!E52</f>
        <v>13250</v>
      </c>
      <c r="C52" s="5">
        <f>'Declining Balance'!E52</f>
        <v>49920.060027453626</v>
      </c>
      <c r="D52" s="5">
        <f>'Straight-Line'!C52</f>
        <v>750</v>
      </c>
    </row>
    <row r="53" spans="1:4" x14ac:dyDescent="0.25">
      <c r="A53" s="6">
        <f>'Straight-Line'!A53</f>
        <v>50</v>
      </c>
      <c r="B53" s="5">
        <f>'Straight-Line'!E53</f>
        <v>12500</v>
      </c>
      <c r="C53" s="5">
        <f>'Declining Balance'!E53</f>
        <v>49918.395969982281</v>
      </c>
      <c r="D53" s="5">
        <f>'Straight-Line'!C53</f>
        <v>750</v>
      </c>
    </row>
    <row r="54" spans="1:4" x14ac:dyDescent="0.25">
      <c r="A54" s="6">
        <f>'Straight-Line'!A54</f>
        <v>51</v>
      </c>
      <c r="B54" s="5">
        <f>'Straight-Line'!E54</f>
        <v>11750</v>
      </c>
      <c r="C54" s="5">
        <f>'Declining Balance'!E54</f>
        <v>49916.731967981366</v>
      </c>
      <c r="D54" s="5">
        <f>'Straight-Line'!C54</f>
        <v>750</v>
      </c>
    </row>
    <row r="55" spans="1:4" x14ac:dyDescent="0.25">
      <c r="A55" s="6">
        <f>'Straight-Line'!A55</f>
        <v>52</v>
      </c>
      <c r="B55" s="5">
        <f>'Straight-Line'!E55</f>
        <v>11000</v>
      </c>
      <c r="C55" s="5">
        <f>'Declining Balance'!E55</f>
        <v>49915.068021449035</v>
      </c>
      <c r="D55" s="5">
        <f>'Straight-Line'!C55</f>
        <v>750</v>
      </c>
    </row>
    <row r="56" spans="1:4" x14ac:dyDescent="0.25">
      <c r="A56" s="6">
        <f>'Straight-Line'!A56</f>
        <v>53</v>
      </c>
      <c r="B56" s="5">
        <f>'Straight-Line'!E56</f>
        <v>10250</v>
      </c>
      <c r="C56" s="5">
        <f>'Declining Balance'!E56</f>
        <v>49913.404130383438</v>
      </c>
      <c r="D56" s="5">
        <f>'Straight-Line'!C56</f>
        <v>750</v>
      </c>
    </row>
    <row r="57" spans="1:4" x14ac:dyDescent="0.25">
      <c r="A57" s="6">
        <f>'Straight-Line'!A57</f>
        <v>54</v>
      </c>
      <c r="B57" s="5">
        <f>'Straight-Line'!E57</f>
        <v>9500</v>
      </c>
      <c r="C57" s="5">
        <f>'Declining Balance'!E57</f>
        <v>49911.740294782721</v>
      </c>
      <c r="D57" s="5">
        <f>'Straight-Line'!C57</f>
        <v>750</v>
      </c>
    </row>
    <row r="58" spans="1:4" x14ac:dyDescent="0.25">
      <c r="A58" s="6">
        <f>'Straight-Line'!A58</f>
        <v>55</v>
      </c>
      <c r="B58" s="5">
        <f>'Straight-Line'!E58</f>
        <v>8750</v>
      </c>
      <c r="C58" s="5">
        <f>'Declining Balance'!E58</f>
        <v>49910.076514645043</v>
      </c>
      <c r="D58" s="5">
        <f>'Straight-Line'!C58</f>
        <v>750</v>
      </c>
    </row>
    <row r="59" spans="1:4" x14ac:dyDescent="0.25">
      <c r="A59" s="6">
        <f>'Straight-Line'!A59</f>
        <v>56</v>
      </c>
      <c r="B59" s="5">
        <f>'Straight-Line'!E59</f>
        <v>8000</v>
      </c>
      <c r="C59" s="5">
        <f>'Declining Balance'!E59</f>
        <v>49908.412789968548</v>
      </c>
      <c r="D59" s="5">
        <f>'Straight-Line'!C59</f>
        <v>750</v>
      </c>
    </row>
    <row r="60" spans="1:4" x14ac:dyDescent="0.25">
      <c r="A60" s="6">
        <f>'Straight-Line'!A60</f>
        <v>57</v>
      </c>
      <c r="B60" s="5">
        <f>'Straight-Line'!E60</f>
        <v>7250</v>
      </c>
      <c r="C60" s="5">
        <f>'Declining Balance'!E60</f>
        <v>49906.749120751396</v>
      </c>
      <c r="D60" s="5">
        <f>'Straight-Line'!C60</f>
        <v>750</v>
      </c>
    </row>
    <row r="61" spans="1:4" x14ac:dyDescent="0.25">
      <c r="A61" s="6">
        <f>'Straight-Line'!A61</f>
        <v>58</v>
      </c>
      <c r="B61" s="5">
        <f>'Straight-Line'!E61</f>
        <v>6500</v>
      </c>
      <c r="C61" s="5">
        <f>'Declining Balance'!E61</f>
        <v>49905.085506991731</v>
      </c>
      <c r="D61" s="5">
        <f>'Straight-Line'!C61</f>
        <v>750</v>
      </c>
    </row>
    <row r="62" spans="1:4" x14ac:dyDescent="0.25">
      <c r="A62" s="6">
        <f>'Straight-Line'!A62</f>
        <v>59</v>
      </c>
      <c r="B62" s="5">
        <f>'Straight-Line'!E62</f>
        <v>5750</v>
      </c>
      <c r="C62" s="5">
        <f>'Declining Balance'!E62</f>
        <v>49903.421948687705</v>
      </c>
      <c r="D62" s="5">
        <f>'Straight-Line'!C62</f>
        <v>750</v>
      </c>
    </row>
    <row r="63" spans="1:4" x14ac:dyDescent="0.25">
      <c r="A63" s="6">
        <f>'Straight-Line'!A63</f>
        <v>60</v>
      </c>
      <c r="B63" s="5">
        <f>'Straight-Line'!E63</f>
        <v>5000</v>
      </c>
      <c r="C63" s="5">
        <f>'Declining Balance'!E63</f>
        <v>49901.758445837469</v>
      </c>
      <c r="D63" s="5">
        <f>'Straight-Line'!C63</f>
        <v>750</v>
      </c>
    </row>
    <row r="65" spans="1:1" x14ac:dyDescent="0.25">
      <c r="A65" s="2" t="s">
        <v>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Inputs</vt:lpstr>
      <vt:lpstr>Straight-Line</vt:lpstr>
      <vt:lpstr>Declining Balance</vt:lpstr>
      <vt:lpstr>Units of Production</vt:lpstr>
      <vt:lpstr>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Tsz Chun Lo</cp:lastModifiedBy>
  <dcterms:created xsi:type="dcterms:W3CDTF">2026-01-05T06:34:36Z</dcterms:created>
  <dcterms:modified xsi:type="dcterms:W3CDTF">2026-01-05T06:36:43Z</dcterms:modified>
</cp:coreProperties>
</file>